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24\Digital\Anual\"/>
    </mc:Choice>
  </mc:AlternateContent>
  <bookViews>
    <workbookView xWindow="0" yWindow="0" windowWidth="28800" windowHeight="11880"/>
  </bookViews>
  <sheets>
    <sheet name="Notas a los Edos Financieros" sheetId="1" r:id="rId1"/>
    <sheet name="ESF" sheetId="3" r:id="rId2"/>
    <sheet name="VHP" sheetId="4" r:id="rId3"/>
    <sheet name="ACT" sheetId="2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3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D56" i="3"/>
  <c r="C31" i="7" l="1"/>
  <c r="C8" i="7"/>
  <c r="C16" i="6"/>
  <c r="C8" i="6"/>
  <c r="C21" i="6" l="1"/>
  <c r="C63" i="5"/>
  <c r="C62" i="5" s="1"/>
  <c r="C49" i="5" s="1"/>
  <c r="D63" i="5"/>
  <c r="D62" i="5" s="1"/>
  <c r="D49" i="5" s="1"/>
  <c r="C38" i="5"/>
  <c r="C29" i="5"/>
  <c r="C21" i="5"/>
  <c r="D38" i="5"/>
  <c r="D44" i="5" s="1"/>
  <c r="D29" i="5"/>
  <c r="D21" i="5"/>
  <c r="C16" i="5"/>
  <c r="D16" i="5"/>
  <c r="C44" i="5" l="1"/>
  <c r="C144" i="3" l="1"/>
  <c r="C120" i="3"/>
  <c r="C110" i="3"/>
  <c r="C103" i="3"/>
  <c r="C98" i="3"/>
  <c r="C82" i="3" l="1"/>
  <c r="E76" i="3"/>
  <c r="D76" i="3"/>
  <c r="C76" i="3"/>
  <c r="E64" i="3"/>
  <c r="D64" i="3"/>
  <c r="C64" i="3"/>
  <c r="C56" i="3"/>
  <c r="C211" i="2"/>
  <c r="C210" i="2" s="1"/>
  <c r="C200" i="2"/>
  <c r="C194" i="2"/>
  <c r="C191" i="2"/>
  <c r="C182" i="2"/>
  <c r="C178" i="2"/>
  <c r="C176" i="2"/>
  <c r="C173" i="2"/>
  <c r="C170" i="2"/>
  <c r="C167" i="2"/>
  <c r="C163" i="2"/>
  <c r="C160" i="2"/>
  <c r="C157" i="2"/>
  <c r="C153" i="2"/>
  <c r="C147" i="2"/>
  <c r="C145" i="2"/>
  <c r="C142" i="2"/>
  <c r="C138" i="2"/>
  <c r="C133" i="2"/>
  <c r="C130" i="2"/>
  <c r="C127" i="2"/>
  <c r="C124" i="2"/>
  <c r="C113" i="2"/>
  <c r="C103" i="2"/>
  <c r="C96" i="2"/>
  <c r="C83" i="2"/>
  <c r="C81" i="2"/>
  <c r="C79" i="2"/>
  <c r="C73" i="2"/>
  <c r="C70" i="2"/>
  <c r="C64" i="2"/>
  <c r="C57" i="2" s="1"/>
  <c r="C58" i="2"/>
  <c r="C48" i="2"/>
  <c r="C10" i="2" s="1"/>
  <c r="C39" i="2"/>
  <c r="C36" i="2"/>
  <c r="C30" i="2"/>
  <c r="C27" i="2"/>
  <c r="C21" i="2"/>
  <c r="C11" i="2"/>
  <c r="C181" i="2" l="1"/>
  <c r="C166" i="2"/>
  <c r="C156" i="2"/>
  <c r="C123" i="2"/>
  <c r="C95" i="2"/>
  <c r="C69" i="2"/>
  <c r="C9" i="2" s="1"/>
  <c r="C94" i="2" l="1"/>
  <c r="H3" i="8" l="1"/>
  <c r="A3" i="8"/>
  <c r="H2" i="8"/>
  <c r="H1" i="8"/>
  <c r="A1" i="8"/>
  <c r="C40" i="7"/>
  <c r="D136" i="5"/>
  <c r="C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<sst xmlns="http://schemas.openxmlformats.org/spreadsheetml/2006/main" count="830" uniqueCount="588">
  <si>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</si>
  <si>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</si>
  <si>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</si>
  <si>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</si>
  <si>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</si>
  <si>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</si>
  <si>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</si>
  <si>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</si>
  <si>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</si>
  <si>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</si>
  <si>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</si>
  <si>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</si>
  <si>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</si>
  <si>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</si>
  <si>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</si>
  <si>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</si>
  <si>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</si>
  <si>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</si>
  <si>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</si>
  <si>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</si>
  <si>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</si>
  <si>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</si>
  <si>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</si>
  <si>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</si>
  <si>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</si>
  <si>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</si>
  <si>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</si>
  <si>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</si>
  <si>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</si>
  <si>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</si>
  <si>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</si>
  <si>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</si>
  <si>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</si>
  <si>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</si>
  <si>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</si>
  <si>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</si>
  <si>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</si>
  <si>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</si>
  <si>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</si>
  <si>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</si>
  <si>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</si>
  <si>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</si>
  <si>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</si>
  <si>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</si>
  <si>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</si>
  <si>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</si>
  <si>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</si>
  <si>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</si>
  <si>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</si>
  <si>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</si>
  <si>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</si>
  <si>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</si>
  <si>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</si>
  <si>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</si>
  <si>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</si>
  <si>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</si>
  <si>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</si>
  <si>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</si>
  <si>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</si>
  <si>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</si>
  <si>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</si>
  <si>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</si>
  <si>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</si>
  <si>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</si>
  <si>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</si>
  <si>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</si>
  <si>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</si>
  <si>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</si>
  <si>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</si>
  <si>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</si>
  <si>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</si>
  <si>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</si>
  <si>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</si>
  <si>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</si>
  <si>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</si>
  <si>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</si>
  <si>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</si>
  <si>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</si>
  <si>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</si>
  <si>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</si>
  <si>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</si>
  <si>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</si>
  <si>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</si>
  <si>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</si>
  <si>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</si>
  <si>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</si>
  <si>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</si>
  <si>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</si>
  <si>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</si>
  <si>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</si>
  <si>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</si>
  <si>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</si>
  <si>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</si>
  <si>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</si>
  <si>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</si>
  <si>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</si>
  <si>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</si>
  <si>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</si>
  <si>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</si>
  <si>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</si>
  <si>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</si>
  <si>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</si>
  <si>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</si>
  <si>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</si>
  <si>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</si>
  <si>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</si>
  <si>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</si>
  <si>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</si>
  <si>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</si>
  <si>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</si>
  <si>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</si>
  <si>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</si>
  <si>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</si>
  <si>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</si>
  <si>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</si>
  <si>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</si>
  <si>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</si>
  <si>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</si>
  <si>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</si>
  <si>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</si>
  <si>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</si>
  <si>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</si>
  <si>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</si>
  <si>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</si>
  <si>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</si>
  <si>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</si>
  <si>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</si>
  <si>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</si>
  <si>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</si>
  <si>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</si>
  <si>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</si>
  <si>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</si>
  <si>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</si>
  <si>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</si>
  <si>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</si>
  <si>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</si>
  <si>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</si>
  <si>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</si>
  <si>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</si>
  <si>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</si>
  <si>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</si>
  <si>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</si>
  <si>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</si>
  <si>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</si>
  <si>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</si>
  <si>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</si>
  <si>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</si>
  <si>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</si>
  <si>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</si>
  <si>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</si>
  <si>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</si>
  <si>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</si>
  <si>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</si>
  <si>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</si>
  <si>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</si>
  <si>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</si>
  <si>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</si>
  <si>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</si>
  <si>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</si>
  <si>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</si>
  <si>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</si>
  <si>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</si>
  <si>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</si>
  <si>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</si>
  <si>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</si>
  <si>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</si>
  <si>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</si>
  <si>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</si>
  <si>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</si>
  <si>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</si>
  <si>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</si>
  <si>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</si>
  <si>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</si>
  <si>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</si>
  <si>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</si>
  <si>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</si>
  <si>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</si>
  <si>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</si>
  <si>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</si>
  <si>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</si>
  <si>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</si>
  <si>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</si>
  <si>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</si>
  <si>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</si>
  <si>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</si>
  <si>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</si>
  <si>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</si>
  <si>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</si>
  <si>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</si>
  <si>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</si>
  <si>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</si>
  <si>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</si>
  <si>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</si>
  <si>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</si>
  <si>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</si>
  <si>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</si>
  <si>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</si>
  <si>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</si>
  <si>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</si>
  <si>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</si>
  <si>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</si>
  <si>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</si>
  <si>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</si>
  <si>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</si>
  <si>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</si>
  <si>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</si>
  <si>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</si>
  <si>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</si>
  <si>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</si>
  <si>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</si>
  <si>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</si>
  <si>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</si>
  <si>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</si>
  <si>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</si>
  <si>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</si>
  <si>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</si>
  <si>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</si>
  <si>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</si>
  <si>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</si>
  <si>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</si>
  <si>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</si>
  <si>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</si>
  <si>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</si>
  <si>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</si>
  <si>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</si>
  <si>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</si>
  <si>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</si>
  <si>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</si>
  <si>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</si>
  <si>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</si>
  <si>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</si>
  <si>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</si>
  <si>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</si>
  <si>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</si>
  <si>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</si>
  <si>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</si>
  <si>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</si>
  <si>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</si>
  <si>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</si>
  <si>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</si>
  <si>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</si>
  <si>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</si>
  <si>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</si>
  <si>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</si>
  <si>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</si>
  <si>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</si>
  <si>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</si>
  <si>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</si>
  <si>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</si>
  <si>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</si>
  <si>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</si>
  <si>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</si>
  <si>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</si>
  <si>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</si>
  <si>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</si>
  <si>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</si>
  <si>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</si>
  <si>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</si>
  <si>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</si>
  <si>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</si>
  <si>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</si>
  <si>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</si>
  <si>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</si>
  <si>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</si>
  <si>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</si>
  <si>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</si>
  <si>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</si>
  <si>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</si>
  <si>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</si>
  <si>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</si>
  <si>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</si>
  <si>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</si>
  <si>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</si>
  <si>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</si>
  <si>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</si>
  <si>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</si>
  <si>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</si>
  <si>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</si>
  <si>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</si>
  <si>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</si>
  <si>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</si>
  <si>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</si>
  <si>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</si>
  <si>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</si>
  <si>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</si>
  <si>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</si>
  <si>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</si>
  <si>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</si>
  <si>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</si>
  <si>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</si>
  <si>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</si>
  <si>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</si>
  <si>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</si>
  <si>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</si>
  <si>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</si>
  <si>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</si>
  <si>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</si>
  <si>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</si>
  <si>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</si>
  <si>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</si>
  <si>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</si>
  <si>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</si>
  <si>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</si>
  <si>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</si>
  <si>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</si>
  <si>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</si>
  <si>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</si>
  <si>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</si>
  <si>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</si>
  <si>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</si>
  <si>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</si>
  <si>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</si>
  <si>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</si>
  <si>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</si>
  <si>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</si>
  <si>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</si>
  <si>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</si>
  <si>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</si>
  <si>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</si>
  <si>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</si>
  <si>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</si>
  <si>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</si>
  <si>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</si>
  <si>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</si>
  <si>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</si>
  <si>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</si>
  <si>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</si>
  <si>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</si>
  <si>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</si>
  <si>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</si>
  <si>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</si>
  <si>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</si>
  <si>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</si>
  <si>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</si>
  <si>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</si>
  <si>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</si>
  <si>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</si>
  <si>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</si>
  <si>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</si>
  <si>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</si>
  <si>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</si>
  <si>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</si>
  <si>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</si>
  <si>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</si>
  <si>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</si>
  <si>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</si>
  <si>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</si>
  <si>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</si>
  <si>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</si>
  <si>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</si>
  <si>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</si>
  <si>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</si>
  <si>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</si>
  <si>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</si>
  <si>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</si>
  <si>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</si>
  <si>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</si>
  <si>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</si>
  <si>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</si>
  <si>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</si>
  <si>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</si>
  <si>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</si>
  <si>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</si>
  <si>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</si>
  <si>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</si>
  <si>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</si>
  <si>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</si>
  <si>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</si>
  <si>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</si>
  <si>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</si>
  <si>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</si>
  <si>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</si>
  <si>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</si>
  <si>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</si>
  <si>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</si>
  <si>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</si>
  <si>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</si>
  <si>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</si>
  <si>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</si>
  <si>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</si>
  <si>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</si>
  <si>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</si>
  <si>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</si>
  <si>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</si>
  <si>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</si>
  <si>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</si>
  <si>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</si>
  <si>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</si>
  <si>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</si>
  <si>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</si>
  <si>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</si>
  <si>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</si>
  <si>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</si>
  <si>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</si>
  <si>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</si>
  <si>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</si>
  <si>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</si>
  <si>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</si>
  <si>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</si>
  <si>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</si>
  <si>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</si>
  <si>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</si>
  <si>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</si>
  <si>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</si>
  <si>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</si>
  <si>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</si>
  <si>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</si>
  <si>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</si>
  <si>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</si>
  <si>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</si>
  <si>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</si>
  <si>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</si>
  <si>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</si>
  <si>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</si>
  <si>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</si>
  <si>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</si>
  <si>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</si>
  <si>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</si>
  <si>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</si>
  <si>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</si>
  <si>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</si>
  <si>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</si>
  <si>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</si>
  <si>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</si>
  <si>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</si>
  <si>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</si>
  <si>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</si>
  <si>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</si>
  <si>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</si>
  <si>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</si>
  <si>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</si>
  <si>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</si>
  <si>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</si>
  <si>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</si>
  <si>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</si>
  <si>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</si>
  <si>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</si>
  <si>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</si>
  <si>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</si>
  <si>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</si>
  <si>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</si>
  <si>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</si>
  <si>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</si>
  <si>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</si>
  <si>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</si>
  <si>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</si>
  <si>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</si>
  <si>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</si>
  <si>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</si>
  <si>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</si>
  <si>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</si>
  <si>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</si>
  <si>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</si>
  <si>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</si>
  <si>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</si>
  <si>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</si>
  <si>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</si>
  <si>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</si>
  <si>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</si>
  <si>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</si>
  <si>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</si>
  <si>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</si>
  <si>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</si>
  <si>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</si>
  <si>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</si>
  <si>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</si>
  <si>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</si>
  <si>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</si>
  <si>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</si>
  <si>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</si>
  <si>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</si>
  <si>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</si>
  <si>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</si>
  <si>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</si>
  <si>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</si>
  <si>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</si>
  <si>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</si>
  <si>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</si>
  <si>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</si>
  <si>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</si>
  <si>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</si>
  <si>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</si>
  <si>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</si>
  <si>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</si>
  <si>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</si>
  <si>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</si>
  <si>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</si>
  <si>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</si>
  <si>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</si>
  <si>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</si>
  <si>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</si>
  <si>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</si>
  <si>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</si>
  <si>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</si>
  <si>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</si>
  <si>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</si>
  <si>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</si>
  <si>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</si>
  <si>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</si>
  <si>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</si>
  <si>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</si>
  <si>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</si>
  <si>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</si>
  <si>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</si>
  <si>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</si>
  <si>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</si>
  <si>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</si>
  <si>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</si>
  <si>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</si>
  <si>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</si>
  <si>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</si>
  <si>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</si>
  <si>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</si>
  <si>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</si>
  <si>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</si>
  <si>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</si>
  <si>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</si>
  <si>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</si>
  <si>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</si>
  <si>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</si>
  <si>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</si>
  <si>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</si>
  <si>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</si>
  <si>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</si>
  <si>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</si>
  <si>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</si>
  <si>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</si>
  <si>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</si>
  <si>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</si>
  <si>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</si>
  <si>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</si>
  <si>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</si>
  <si>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</si>
  <si>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</si>
  <si>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</si>
  <si>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</si>
  <si>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</si>
  <si>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</si>
  <si>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</si>
  <si>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</si>
  <si>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</si>
  <si>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</si>
  <si>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</si>
  <si>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</si>
  <si>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</si>
  <si>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</si>
  <si>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</si>
  <si>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</si>
  <si>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</si>
  <si>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</si>
  <si>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</si>
  <si>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</si>
  <si>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</si>
  <si>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</si>
  <si>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</si>
  <si>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</si>
  <si>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</si>
  <si>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</si>
  <si>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</si>
  <si>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</si>
  <si>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</si>
  <si>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</si>
  <si>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</si>
  <si>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</si>
  <si>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</si>
  <si>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</si>
  <si>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</si>
  <si>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</si>
  <si>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</si>
  <si>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</si>
  <si>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</si>
  <si>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</si>
  <si>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</si>
  <si>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</si>
  <si>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</si>
  <si>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</si>
  <si>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</si>
  <si>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</si>
  <si>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</si>
  <si>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</si>
  <si>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</si>
  <si>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</si>
  <si>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</si>
  <si>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</si>
  <si>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Patronato de Explora</t>
  </si>
  <si>
    <t>Del 01 de Enero al 31 de Diciembre</t>
  </si>
  <si>
    <t>Anual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</si>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</sst>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13"/>
    <xf numFmtId="0" fontId="1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4" fontId="14" fillId="0" borderId="13" xfId="1" applyNumberFormat="1" applyFont="1"/>
    <xf numFmtId="4" fontId="14" fillId="9" borderId="28" xfId="2" applyNumberFormat="1" applyFont="1" applyFill="1" applyBorder="1" applyAlignment="1">
      <alignment horizontal="right" vertical="center" wrapText="1" indent="1"/>
    </xf>
    <xf numFmtId="0" fontId="14" fillId="0" borderId="29" xfId="2" applyFont="1" applyBorder="1" applyAlignment="1">
      <alignment horizontal="right" vertical="center"/>
    </xf>
    <xf numFmtId="4" fontId="14" fillId="0" borderId="28" xfId="2" applyNumberFormat="1" applyFont="1" applyBorder="1" applyAlignment="1">
      <alignment horizontal="right" vertical="center" wrapText="1" indent="1"/>
    </xf>
    <xf numFmtId="4" fontId="13" fillId="0" borderId="28" xfId="2" applyNumberFormat="1" applyFont="1" applyBorder="1" applyAlignment="1">
      <alignment horizontal="right" vertical="center" wrapText="1" indent="1"/>
    </xf>
    <xf numFmtId="4" fontId="13" fillId="0" borderId="29" xfId="2" applyNumberFormat="1" applyFont="1" applyBorder="1" applyAlignment="1">
      <alignment horizontal="right" vertical="center" wrapText="1" indent="1"/>
    </xf>
    <xf numFmtId="4" fontId="13" fillId="0" borderId="28" xfId="2" applyNumberFormat="1" applyFont="1" applyBorder="1" applyAlignment="1">
      <alignment horizontal="right" vertical="center" indent="1"/>
    </xf>
    <xf numFmtId="4" fontId="13" fillId="0" borderId="30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2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3">
    <cellStyle name="Normal" xfId="0" builtinId="0"/>
    <cellStyle name="Normal 2 3" xfId="1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C15" sqref="C15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09" t="s">
        <v>584</v>
      </c>
      <c r="B1" s="110"/>
      <c r="C1" s="71" t="s">
        <v>0</v>
      </c>
      <c r="D1" s="72">
        <v>2024</v>
      </c>
    </row>
    <row r="2" spans="1:4" ht="11.25" customHeight="1">
      <c r="A2" s="111" t="s">
        <v>1</v>
      </c>
      <c r="B2" s="112"/>
      <c r="C2" s="73" t="s">
        <v>2</v>
      </c>
      <c r="D2" s="74" t="s">
        <v>586</v>
      </c>
    </row>
    <row r="3" spans="1:4" ht="11.25" customHeight="1">
      <c r="A3" s="111" t="s">
        <v>585</v>
      </c>
      <c r="B3" s="112"/>
      <c r="C3" s="73" t="s">
        <v>3</v>
      </c>
      <c r="D3" s="75" t="s">
        <v>587</v>
      </c>
    </row>
    <row r="4" spans="1:4" ht="11.25" customHeight="1">
      <c r="A4" s="115" t="s">
        <v>4</v>
      </c>
      <c r="B4" s="116"/>
      <c r="C4" s="2"/>
      <c r="D4" s="3"/>
    </row>
    <row r="5" spans="1:4" ht="15" customHeight="1">
      <c r="A5" s="4" t="s">
        <v>5</v>
      </c>
      <c r="B5" s="5" t="s">
        <v>6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7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8</v>
      </c>
      <c r="C9" s="1"/>
      <c r="D9" s="1"/>
    </row>
    <row r="10" spans="1:4" ht="9.75" customHeight="1">
      <c r="A10" s="11" t="s">
        <v>9</v>
      </c>
      <c r="B10" s="12" t="s">
        <v>10</v>
      </c>
      <c r="C10" s="1"/>
      <c r="D10" s="1"/>
    </row>
    <row r="11" spans="1:4" ht="9.75" customHeight="1">
      <c r="A11" s="11" t="s">
        <v>11</v>
      </c>
      <c r="B11" s="12" t="s">
        <v>12</v>
      </c>
      <c r="C11" s="1"/>
      <c r="D11" s="1"/>
    </row>
    <row r="12" spans="1:4" ht="9.75" customHeight="1">
      <c r="A12" s="11" t="s">
        <v>13</v>
      </c>
      <c r="B12" s="12" t="s">
        <v>14</v>
      </c>
      <c r="C12" s="1"/>
      <c r="D12" s="1"/>
    </row>
    <row r="13" spans="1:4" ht="9.75" customHeight="1">
      <c r="A13" s="11" t="s">
        <v>15</v>
      </c>
      <c r="B13" s="12" t="s">
        <v>16</v>
      </c>
      <c r="C13" s="1"/>
      <c r="D13" s="1"/>
    </row>
    <row r="14" spans="1:4" ht="9.75" customHeight="1">
      <c r="A14" s="11" t="s">
        <v>17</v>
      </c>
      <c r="B14" s="12" t="s">
        <v>18</v>
      </c>
      <c r="C14" s="1"/>
      <c r="D14" s="1"/>
    </row>
    <row r="15" spans="1:4" ht="9.75" customHeight="1">
      <c r="A15" s="11" t="s">
        <v>19</v>
      </c>
      <c r="B15" s="12" t="s">
        <v>20</v>
      </c>
      <c r="C15" s="1"/>
      <c r="D15" s="1"/>
    </row>
    <row r="16" spans="1:4" ht="9.75" customHeight="1">
      <c r="A16" s="11" t="s">
        <v>21</v>
      </c>
      <c r="B16" s="12" t="s">
        <v>22</v>
      </c>
      <c r="C16" s="1"/>
      <c r="D16" s="1"/>
    </row>
    <row r="17" spans="1:2" ht="9.75" customHeight="1">
      <c r="A17" s="11" t="s">
        <v>23</v>
      </c>
      <c r="B17" s="12" t="s">
        <v>24</v>
      </c>
    </row>
    <row r="18" spans="1:2" ht="9.75" customHeight="1">
      <c r="A18" s="11" t="s">
        <v>25</v>
      </c>
      <c r="B18" s="12" t="s">
        <v>26</v>
      </c>
    </row>
    <row r="19" spans="1:2" ht="9.75" customHeight="1">
      <c r="A19" s="11" t="s">
        <v>27</v>
      </c>
      <c r="B19" s="12" t="s">
        <v>28</v>
      </c>
    </row>
    <row r="20" spans="1:2" ht="9.75" customHeight="1">
      <c r="A20" s="11" t="s">
        <v>29</v>
      </c>
      <c r="B20" s="12" t="s">
        <v>30</v>
      </c>
    </row>
    <row r="21" spans="1:2" ht="9.75" customHeight="1">
      <c r="A21" s="11" t="s">
        <v>31</v>
      </c>
      <c r="B21" s="12" t="s">
        <v>32</v>
      </c>
    </row>
    <row r="22" spans="1:2" ht="9.75" customHeight="1">
      <c r="A22" s="11" t="s">
        <v>33</v>
      </c>
      <c r="B22" s="12" t="s">
        <v>34</v>
      </c>
    </row>
    <row r="23" spans="1:2" ht="9.75" customHeight="1">
      <c r="A23" s="11" t="s">
        <v>35</v>
      </c>
      <c r="B23" s="12" t="s">
        <v>36</v>
      </c>
    </row>
    <row r="24" spans="1:2" ht="9.75" customHeight="1">
      <c r="A24" s="11" t="s">
        <v>37</v>
      </c>
      <c r="B24" s="12" t="s">
        <v>38</v>
      </c>
    </row>
    <row r="25" spans="1:2" ht="9.75" customHeight="1">
      <c r="A25" s="11" t="s">
        <v>39</v>
      </c>
      <c r="B25" s="12" t="s">
        <v>40</v>
      </c>
    </row>
    <row r="26" spans="1:2" ht="9.75" customHeight="1">
      <c r="A26" s="11" t="s">
        <v>41</v>
      </c>
      <c r="B26" s="12" t="s">
        <v>42</v>
      </c>
    </row>
    <row r="27" spans="1:2" ht="9.75" customHeight="1">
      <c r="A27" s="11" t="s">
        <v>43</v>
      </c>
      <c r="B27" s="12" t="s">
        <v>44</v>
      </c>
    </row>
    <row r="28" spans="1:2" ht="9.75" customHeight="1">
      <c r="A28" s="11" t="s">
        <v>45</v>
      </c>
      <c r="B28" s="12" t="s">
        <v>46</v>
      </c>
    </row>
    <row r="29" spans="1:2" ht="9.75" customHeight="1">
      <c r="A29" s="11" t="s">
        <v>47</v>
      </c>
      <c r="B29" s="12" t="s">
        <v>48</v>
      </c>
    </row>
    <row r="30" spans="1:2" ht="9.75" customHeight="1">
      <c r="A30" s="11" t="s">
        <v>49</v>
      </c>
      <c r="B30" s="12" t="s">
        <v>50</v>
      </c>
    </row>
    <row r="31" spans="1:2" ht="9.75" customHeight="1">
      <c r="A31" s="11" t="s">
        <v>51</v>
      </c>
      <c r="B31" s="12" t="s">
        <v>52</v>
      </c>
    </row>
    <row r="32" spans="1:2" ht="9.75" customHeight="1">
      <c r="A32" s="11" t="s">
        <v>53</v>
      </c>
      <c r="B32" s="12" t="s">
        <v>54</v>
      </c>
    </row>
    <row r="35" spans="1:2" ht="9.75" customHeight="1">
      <c r="A35" s="11" t="s">
        <v>55</v>
      </c>
      <c r="B35" s="76" t="s">
        <v>56</v>
      </c>
    </row>
    <row r="36" spans="1:2" ht="9.75" customHeight="1">
      <c r="A36" s="11" t="s">
        <v>57</v>
      </c>
      <c r="B36" s="76" t="s">
        <v>58</v>
      </c>
    </row>
    <row r="37" spans="1:2" ht="9.75" customHeight="1">
      <c r="A37" s="8"/>
      <c r="B37" s="12"/>
    </row>
    <row r="38" spans="1:2" ht="9.75" customHeight="1">
      <c r="A38" s="8"/>
      <c r="B38" s="9" t="s">
        <v>59</v>
      </c>
    </row>
    <row r="39" spans="1:2" ht="9.75" customHeight="1">
      <c r="A39" s="8" t="s">
        <v>60</v>
      </c>
      <c r="B39" s="76" t="s">
        <v>61</v>
      </c>
    </row>
    <row r="40" spans="1:2" ht="9.75" customHeight="1">
      <c r="A40" s="8"/>
      <c r="B40" s="76" t="s">
        <v>62</v>
      </c>
    </row>
    <row r="41" spans="1:2" ht="9.75" customHeight="1">
      <c r="A41" s="8"/>
      <c r="B41" s="13" t="s">
        <v>63</v>
      </c>
    </row>
    <row r="42" spans="1:2" ht="9.75" customHeight="1">
      <c r="A42" s="8"/>
      <c r="B42" s="13" t="s">
        <v>64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13" t="s">
        <v>65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21" workbookViewId="0">
      <selection activeCell="C145" sqref="C145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7" t="str">
        <f>'Notas a los Edos Financieros'!A1</f>
        <v>Patronato de Explora</v>
      </c>
      <c r="B1" s="112"/>
      <c r="C1" s="112"/>
      <c r="D1" s="112"/>
      <c r="E1" s="112"/>
      <c r="F1" s="112"/>
      <c r="G1" s="86" t="s">
        <v>0</v>
      </c>
      <c r="H1" s="78">
        <f>'Notas a los Edos Financieros'!D1</f>
        <v>2024</v>
      </c>
    </row>
    <row r="2" spans="1:8" ht="11.25" customHeight="1">
      <c r="A2" s="117" t="s">
        <v>263</v>
      </c>
      <c r="B2" s="112"/>
      <c r="C2" s="112"/>
      <c r="D2" s="112"/>
      <c r="E2" s="112"/>
      <c r="F2" s="112"/>
      <c r="G2" s="86" t="s">
        <v>2</v>
      </c>
      <c r="H2" s="78" t="str">
        <f>'Notas a los Edos Financieros'!D2</f>
        <v>Anual</v>
      </c>
    </row>
    <row r="3" spans="1:8" ht="11.25" customHeight="1">
      <c r="A3" s="117" t="str">
        <f>'Notas a los Edos Financieros'!A3</f>
        <v>Del 01 de Enero al 31 de Diciembre</v>
      </c>
      <c r="B3" s="112"/>
      <c r="C3" s="112"/>
      <c r="D3" s="112"/>
      <c r="E3" s="112"/>
      <c r="F3" s="112"/>
      <c r="G3" s="86" t="s">
        <v>3</v>
      </c>
      <c r="H3" s="78" t="str">
        <f>'Notas a los Edos Financieros'!D3</f>
        <v>Cuenta Pública</v>
      </c>
    </row>
    <row r="4" spans="1:8" ht="11.25" customHeight="1">
      <c r="A4" s="118" t="s">
        <v>4</v>
      </c>
      <c r="B4" s="112"/>
      <c r="C4" s="112"/>
      <c r="D4" s="112"/>
      <c r="E4" s="112"/>
      <c r="F4" s="112"/>
      <c r="G4" s="86"/>
      <c r="H4" s="78"/>
    </row>
    <row r="5" spans="1:8" ht="9.75" customHeight="1">
      <c r="A5" s="80" t="s">
        <v>67</v>
      </c>
      <c r="B5" s="81"/>
      <c r="C5" s="81"/>
      <c r="D5" s="81"/>
      <c r="E5" s="81"/>
      <c r="F5" s="81"/>
      <c r="G5" s="81"/>
      <c r="H5" s="81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1" t="s">
        <v>264</v>
      </c>
      <c r="B7" s="81"/>
      <c r="C7" s="81"/>
      <c r="D7" s="81"/>
      <c r="E7" s="81"/>
      <c r="F7" s="81"/>
      <c r="G7" s="81"/>
      <c r="H7" s="81"/>
    </row>
    <row r="8" spans="1:8" ht="9.75" customHeight="1">
      <c r="A8" s="83" t="s">
        <v>69</v>
      </c>
      <c r="B8" s="83" t="s">
        <v>70</v>
      </c>
      <c r="C8" s="83" t="s">
        <v>71</v>
      </c>
      <c r="D8" s="83" t="s">
        <v>265</v>
      </c>
      <c r="E8" s="83"/>
      <c r="F8" s="83"/>
      <c r="G8" s="83"/>
      <c r="H8" s="83"/>
    </row>
    <row r="9" spans="1:8" ht="9.75" customHeight="1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1" t="s">
        <v>269</v>
      </c>
      <c r="B13" s="81"/>
      <c r="C13" s="81"/>
      <c r="D13" s="81"/>
      <c r="E13" s="81"/>
      <c r="F13" s="81"/>
      <c r="G13" s="81"/>
      <c r="H13" s="81"/>
    </row>
    <row r="14" spans="1:8" ht="9.75" customHeight="1">
      <c r="A14" s="83" t="s">
        <v>69</v>
      </c>
      <c r="B14" s="83" t="s">
        <v>70</v>
      </c>
      <c r="C14" s="83" t="s">
        <v>71</v>
      </c>
      <c r="D14" s="83">
        <v>2023</v>
      </c>
      <c r="E14" s="83">
        <f t="shared" ref="E14:G14" si="0">D14-1</f>
        <v>2022</v>
      </c>
      <c r="F14" s="83">
        <f t="shared" si="0"/>
        <v>2021</v>
      </c>
      <c r="G14" s="83">
        <f t="shared" si="0"/>
        <v>2020</v>
      </c>
      <c r="H14" s="83" t="s">
        <v>270</v>
      </c>
    </row>
    <row r="15" spans="1:8" ht="9.75" customHeight="1">
      <c r="A15" s="28">
        <v>1122</v>
      </c>
      <c r="B15" s="16" t="s">
        <v>271</v>
      </c>
      <c r="C15" s="29">
        <v>269414.09999999998</v>
      </c>
      <c r="D15" s="29">
        <v>0</v>
      </c>
      <c r="E15" s="29">
        <v>153120</v>
      </c>
      <c r="F15" s="29">
        <v>8491093.5999999996</v>
      </c>
      <c r="G15" s="29">
        <v>27114617.600000001</v>
      </c>
      <c r="H15" s="16"/>
    </row>
    <row r="16" spans="1:8" ht="9.75" customHeight="1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1" t="s">
        <v>273</v>
      </c>
      <c r="B18" s="81"/>
      <c r="C18" s="81"/>
      <c r="D18" s="81"/>
      <c r="E18" s="81"/>
      <c r="F18" s="81"/>
      <c r="G18" s="81"/>
      <c r="H18" s="81"/>
    </row>
    <row r="19" spans="1:8" ht="9.75" customHeight="1">
      <c r="A19" s="83" t="s">
        <v>69</v>
      </c>
      <c r="B19" s="83" t="s">
        <v>70</v>
      </c>
      <c r="C19" s="83" t="s">
        <v>71</v>
      </c>
      <c r="D19" s="83" t="s">
        <v>274</v>
      </c>
      <c r="E19" s="83" t="s">
        <v>275</v>
      </c>
      <c r="F19" s="83" t="s">
        <v>276</v>
      </c>
      <c r="G19" s="83" t="s">
        <v>277</v>
      </c>
      <c r="H19" s="83" t="s">
        <v>278</v>
      </c>
    </row>
    <row r="20" spans="1:8" ht="9.75" customHeight="1">
      <c r="A20" s="28">
        <v>1123</v>
      </c>
      <c r="B20" s="16" t="s">
        <v>279</v>
      </c>
      <c r="C20" s="29">
        <v>2036851.94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280</v>
      </c>
      <c r="C21" s="29">
        <v>13000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283</v>
      </c>
      <c r="C24" s="29">
        <v>1322176.31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1" t="s">
        <v>288</v>
      </c>
      <c r="B30" s="81"/>
      <c r="C30" s="81"/>
      <c r="D30" s="81"/>
      <c r="E30" s="81"/>
      <c r="F30" s="81"/>
      <c r="G30" s="81"/>
      <c r="H30" s="81"/>
    </row>
    <row r="31" spans="1:8" ht="9.75" customHeight="1">
      <c r="A31" s="83" t="s">
        <v>69</v>
      </c>
      <c r="B31" s="83" t="s">
        <v>70</v>
      </c>
      <c r="C31" s="83" t="s">
        <v>71</v>
      </c>
      <c r="D31" s="83" t="s">
        <v>289</v>
      </c>
      <c r="E31" s="83" t="s">
        <v>290</v>
      </c>
      <c r="F31" s="83" t="s">
        <v>291</v>
      </c>
      <c r="G31" s="83"/>
      <c r="H31" s="83"/>
    </row>
    <row r="32" spans="1:8" ht="9.75" customHeight="1">
      <c r="A32" s="28">
        <v>1140</v>
      </c>
      <c r="B32" s="16" t="s">
        <v>292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294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295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296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297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1" t="s">
        <v>298</v>
      </c>
      <c r="B39" s="81"/>
      <c r="C39" s="81"/>
      <c r="D39" s="81"/>
      <c r="E39" s="81"/>
      <c r="F39" s="81"/>
    </row>
    <row r="40" spans="1:6" ht="9.75" customHeight="1">
      <c r="A40" s="83" t="s">
        <v>69</v>
      </c>
      <c r="B40" s="83" t="s">
        <v>70</v>
      </c>
      <c r="C40" s="83" t="s">
        <v>71</v>
      </c>
      <c r="D40" s="83" t="s">
        <v>290</v>
      </c>
      <c r="E40" s="83" t="s">
        <v>299</v>
      </c>
      <c r="F40" s="83" t="s">
        <v>291</v>
      </c>
    </row>
    <row r="41" spans="1:6" ht="9.75" customHeight="1">
      <c r="A41" s="28">
        <v>1150</v>
      </c>
      <c r="B41" s="16" t="s">
        <v>300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1" t="s">
        <v>302</v>
      </c>
      <c r="B44" s="81"/>
      <c r="C44" s="81"/>
      <c r="D44" s="81"/>
      <c r="E44" s="81"/>
      <c r="F44" s="81"/>
    </row>
    <row r="45" spans="1:6" ht="9.75" customHeight="1">
      <c r="A45" s="83" t="s">
        <v>69</v>
      </c>
      <c r="B45" s="83" t="s">
        <v>70</v>
      </c>
      <c r="C45" s="83" t="s">
        <v>71</v>
      </c>
      <c r="D45" s="83" t="s">
        <v>265</v>
      </c>
      <c r="E45" s="83" t="s">
        <v>278</v>
      </c>
      <c r="F45" s="83"/>
    </row>
    <row r="46" spans="1:6" ht="9.75" customHeight="1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1" t="s">
        <v>304</v>
      </c>
      <c r="B48" s="81"/>
      <c r="C48" s="81"/>
      <c r="D48" s="81"/>
      <c r="E48" s="81"/>
      <c r="F48" s="81"/>
    </row>
    <row r="49" spans="1:10" ht="9.75" customHeight="1">
      <c r="A49" s="83" t="s">
        <v>69</v>
      </c>
      <c r="B49" s="83" t="s">
        <v>70</v>
      </c>
      <c r="C49" s="83" t="s">
        <v>71</v>
      </c>
      <c r="D49" s="83"/>
      <c r="E49" s="83"/>
      <c r="F49" s="83"/>
      <c r="G49" s="83"/>
      <c r="H49" s="83"/>
      <c r="I49" s="16"/>
      <c r="J49" s="16"/>
    </row>
    <row r="50" spans="1:10" ht="9.75" customHeight="1">
      <c r="A50" s="28">
        <v>1211</v>
      </c>
      <c r="B50" s="16" t="s">
        <v>305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1" t="s">
        <v>308</v>
      </c>
      <c r="B54" s="81"/>
      <c r="C54" s="81"/>
      <c r="D54" s="81"/>
      <c r="E54" s="81"/>
      <c r="F54" s="81"/>
      <c r="G54" s="81"/>
      <c r="H54" s="81"/>
      <c r="I54" s="81"/>
      <c r="J54" s="81"/>
    </row>
    <row r="55" spans="1:10" ht="9.75" customHeight="1">
      <c r="A55" s="83" t="s">
        <v>69</v>
      </c>
      <c r="B55" s="83" t="s">
        <v>70</v>
      </c>
      <c r="C55" s="83" t="s">
        <v>71</v>
      </c>
      <c r="D55" s="83" t="s">
        <v>309</v>
      </c>
      <c r="E55" s="83" t="s">
        <v>310</v>
      </c>
      <c r="F55" s="83" t="s">
        <v>311</v>
      </c>
      <c r="G55" s="83" t="s">
        <v>312</v>
      </c>
      <c r="H55" s="83" t="s">
        <v>313</v>
      </c>
      <c r="I55" s="83" t="s">
        <v>314</v>
      </c>
      <c r="J55" s="83" t="s">
        <v>315</v>
      </c>
    </row>
    <row r="56" spans="1:10" ht="9.75" customHeight="1">
      <c r="A56" s="28">
        <v>1230</v>
      </c>
      <c r="B56" s="16" t="s">
        <v>316</v>
      </c>
      <c r="C56" s="29">
        <f>SUM(C57:C63)</f>
        <v>123227001.89</v>
      </c>
      <c r="D56" s="29">
        <f t="shared" ref="D56:E56" si="1">SUM(D57:D63)</f>
        <v>2728747.55</v>
      </c>
      <c r="E56" s="29">
        <f t="shared" si="1"/>
        <v>10223723.199999999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317</v>
      </c>
      <c r="C57" s="29">
        <v>426412.5</v>
      </c>
      <c r="D57" s="87"/>
      <c r="E57" s="87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319</v>
      </c>
      <c r="C59" s="29">
        <v>122614948.56</v>
      </c>
      <c r="D59" s="29">
        <v>2728747.55</v>
      </c>
      <c r="E59" s="29">
        <v>10223723.199999999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322</v>
      </c>
      <c r="C62" s="29">
        <v>185640.83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324</v>
      </c>
      <c r="C64" s="29">
        <f>SUM(C65:C72)</f>
        <v>119178449.33</v>
      </c>
      <c r="D64" s="29">
        <f t="shared" ref="D64:E64" si="2">SUM(D65:D72)</f>
        <v>23945651.229999997</v>
      </c>
      <c r="E64" s="29">
        <f t="shared" si="2"/>
        <v>72151662.510000005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325</v>
      </c>
      <c r="C65" s="29">
        <v>3297891.41</v>
      </c>
      <c r="D65" s="29">
        <v>677195.72000000009</v>
      </c>
      <c r="E65" s="29">
        <v>1815171.23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326</v>
      </c>
      <c r="C66" s="29">
        <v>115383589.53</v>
      </c>
      <c r="D66" s="29">
        <v>23211072.029999997</v>
      </c>
      <c r="E66" s="29">
        <v>70043015.039999992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328</v>
      </c>
      <c r="C68" s="29">
        <v>0</v>
      </c>
      <c r="D68" s="29">
        <v>7686.64</v>
      </c>
      <c r="E68" s="29">
        <v>7686.64</v>
      </c>
      <c r="F68" s="16"/>
      <c r="G68" s="16"/>
      <c r="H68" s="16"/>
      <c r="I68" s="16"/>
      <c r="J68" s="16"/>
    </row>
    <row r="69" spans="1:10" ht="9.75" customHeight="1">
      <c r="A69" s="28">
        <v>1245</v>
      </c>
      <c r="B69" s="16" t="s">
        <v>329</v>
      </c>
      <c r="C69" s="29">
        <v>363251.24</v>
      </c>
      <c r="D69" s="29">
        <v>36325.129999999997</v>
      </c>
      <c r="E69" s="29">
        <v>179010.01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330</v>
      </c>
      <c r="C70" s="29">
        <v>133717.15</v>
      </c>
      <c r="D70" s="29">
        <v>13371.71</v>
      </c>
      <c r="E70" s="29">
        <v>106779.59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1" t="s">
        <v>333</v>
      </c>
      <c r="B74" s="81"/>
      <c r="C74" s="81"/>
      <c r="D74" s="81"/>
      <c r="E74" s="81"/>
      <c r="F74" s="81"/>
      <c r="G74" s="81"/>
      <c r="H74" s="16"/>
      <c r="I74" s="16"/>
      <c r="J74" s="16"/>
    </row>
    <row r="75" spans="1:10" ht="9.75" customHeight="1">
      <c r="A75" s="83" t="s">
        <v>69</v>
      </c>
      <c r="B75" s="83" t="s">
        <v>70</v>
      </c>
      <c r="C75" s="83" t="s">
        <v>71</v>
      </c>
      <c r="D75" s="83" t="s">
        <v>334</v>
      </c>
      <c r="E75" s="83" t="s">
        <v>335</v>
      </c>
      <c r="F75" s="83" t="s">
        <v>336</v>
      </c>
      <c r="G75" s="83" t="s">
        <v>337</v>
      </c>
      <c r="H75" s="16"/>
      <c r="I75" s="16"/>
      <c r="J75" s="16"/>
    </row>
    <row r="76" spans="1:10" ht="9.75" customHeight="1">
      <c r="A76" s="28">
        <v>1250</v>
      </c>
      <c r="B76" s="16" t="s">
        <v>338</v>
      </c>
      <c r="C76" s="29">
        <f>SUM(C77:C81)</f>
        <v>4374545.8899999997</v>
      </c>
      <c r="D76" s="29">
        <f t="shared" ref="D76:E76" si="3">SUM(D77:D81)</f>
        <v>470371.35</v>
      </c>
      <c r="E76" s="29">
        <f t="shared" si="3"/>
        <v>4155655.11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339</v>
      </c>
      <c r="C77" s="29">
        <v>3419419.48</v>
      </c>
      <c r="D77" s="29">
        <v>406359.38</v>
      </c>
      <c r="E77" s="29">
        <v>3299559.03</v>
      </c>
      <c r="F77" s="16"/>
      <c r="G77" s="16"/>
      <c r="H77" s="16"/>
      <c r="I77" s="16"/>
      <c r="J77" s="16"/>
    </row>
    <row r="78" spans="1:10" ht="9.75" customHeight="1">
      <c r="A78" s="28">
        <v>1252</v>
      </c>
      <c r="B78" s="16" t="s">
        <v>340</v>
      </c>
      <c r="C78" s="29">
        <v>87767.07</v>
      </c>
      <c r="D78" s="29">
        <v>2488.2199999999998</v>
      </c>
      <c r="E78" s="29">
        <v>36296.54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342</v>
      </c>
      <c r="C80" s="29">
        <v>867359.34</v>
      </c>
      <c r="D80" s="29">
        <v>61523.75</v>
      </c>
      <c r="E80" s="29">
        <v>819799.54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344</v>
      </c>
      <c r="C82" s="29">
        <f>SUM(C83:C88)</f>
        <v>0</v>
      </c>
      <c r="D82" s="87"/>
      <c r="E82" s="87"/>
      <c r="F82" s="16"/>
      <c r="G82" s="16"/>
    </row>
    <row r="83" spans="1:7" ht="9.75" customHeight="1">
      <c r="A83" s="28">
        <v>1271</v>
      </c>
      <c r="B83" s="16" t="s">
        <v>345</v>
      </c>
      <c r="C83" s="29">
        <v>0</v>
      </c>
      <c r="D83" s="87"/>
      <c r="E83" s="87"/>
      <c r="F83" s="16"/>
      <c r="G83" s="16"/>
    </row>
    <row r="84" spans="1:7" ht="9.75" customHeight="1">
      <c r="A84" s="28">
        <v>1272</v>
      </c>
      <c r="B84" s="16" t="s">
        <v>346</v>
      </c>
      <c r="C84" s="29">
        <v>0</v>
      </c>
      <c r="D84" s="87"/>
      <c r="E84" s="87"/>
      <c r="F84" s="16"/>
      <c r="G84" s="16"/>
    </row>
    <row r="85" spans="1:7" ht="9.75" customHeight="1">
      <c r="A85" s="28">
        <v>1273</v>
      </c>
      <c r="B85" s="16" t="s">
        <v>347</v>
      </c>
      <c r="C85" s="29">
        <v>0</v>
      </c>
      <c r="D85" s="87"/>
      <c r="E85" s="87"/>
      <c r="F85" s="16"/>
      <c r="G85" s="16"/>
    </row>
    <row r="86" spans="1:7" ht="9.75" customHeight="1">
      <c r="A86" s="28">
        <v>1274</v>
      </c>
      <c r="B86" s="16" t="s">
        <v>348</v>
      </c>
      <c r="C86" s="29">
        <v>0</v>
      </c>
      <c r="D86" s="87"/>
      <c r="E86" s="87"/>
      <c r="F86" s="16"/>
      <c r="G86" s="16"/>
    </row>
    <row r="87" spans="1:7" ht="9.75" customHeight="1">
      <c r="A87" s="28">
        <v>1275</v>
      </c>
      <c r="B87" s="16" t="s">
        <v>349</v>
      </c>
      <c r="C87" s="29">
        <v>0</v>
      </c>
      <c r="D87" s="87"/>
      <c r="E87" s="87"/>
      <c r="F87" s="16"/>
      <c r="G87" s="16"/>
    </row>
    <row r="88" spans="1:7" ht="9.75" customHeight="1">
      <c r="A88" s="28">
        <v>1279</v>
      </c>
      <c r="B88" s="16" t="s">
        <v>350</v>
      </c>
      <c r="C88" s="29">
        <v>0</v>
      </c>
      <c r="D88" s="87"/>
      <c r="E88" s="87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1" t="s">
        <v>351</v>
      </c>
      <c r="B90" s="81"/>
      <c r="C90" s="81"/>
      <c r="D90" s="81"/>
      <c r="E90" s="81"/>
      <c r="F90" s="81"/>
      <c r="G90" s="81"/>
    </row>
    <row r="91" spans="1:7" ht="9.75" customHeight="1">
      <c r="A91" s="83" t="s">
        <v>69</v>
      </c>
      <c r="B91" s="83" t="s">
        <v>70</v>
      </c>
      <c r="C91" s="83" t="s">
        <v>71</v>
      </c>
      <c r="D91" s="83" t="s">
        <v>313</v>
      </c>
      <c r="E91" s="83"/>
      <c r="F91" s="83"/>
      <c r="G91" s="83"/>
    </row>
    <row r="92" spans="1:7" ht="9.75" customHeight="1">
      <c r="A92" s="28">
        <v>1160</v>
      </c>
      <c r="B92" s="16" t="s">
        <v>352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353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1" t="s">
        <v>355</v>
      </c>
      <c r="B96" s="81"/>
      <c r="C96" s="81"/>
      <c r="D96" s="81"/>
      <c r="E96" s="81"/>
      <c r="F96" s="81"/>
      <c r="G96" s="81"/>
    </row>
    <row r="97" spans="1:8" ht="9.75" customHeight="1">
      <c r="A97" s="83" t="s">
        <v>69</v>
      </c>
      <c r="B97" s="83" t="s">
        <v>70</v>
      </c>
      <c r="C97" s="83" t="s">
        <v>71</v>
      </c>
      <c r="D97" s="83" t="s">
        <v>278</v>
      </c>
      <c r="E97" s="83"/>
      <c r="F97" s="83"/>
      <c r="G97" s="83"/>
      <c r="H97" s="83"/>
    </row>
    <row r="98" spans="1:8" ht="9.75" customHeight="1">
      <c r="A98" s="28">
        <v>1190</v>
      </c>
      <c r="B98" s="16" t="s">
        <v>356</v>
      </c>
      <c r="C98" s="29">
        <f>SUM(C99:C102)</f>
        <v>219957.42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357</v>
      </c>
      <c r="C99" s="29">
        <v>219957.42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361</v>
      </c>
      <c r="C103" s="29">
        <f>SUM(C104:C106)</f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1" t="s">
        <v>365</v>
      </c>
      <c r="B108" s="81"/>
      <c r="C108" s="81"/>
      <c r="D108" s="81"/>
      <c r="E108" s="81"/>
      <c r="F108" s="81"/>
      <c r="G108" s="81"/>
      <c r="H108" s="81"/>
    </row>
    <row r="109" spans="1:8" ht="9.75" customHeight="1">
      <c r="A109" s="83" t="s">
        <v>69</v>
      </c>
      <c r="B109" s="83" t="s">
        <v>70</v>
      </c>
      <c r="C109" s="83" t="s">
        <v>71</v>
      </c>
      <c r="D109" s="83" t="s">
        <v>274</v>
      </c>
      <c r="E109" s="83" t="s">
        <v>275</v>
      </c>
      <c r="F109" s="83" t="s">
        <v>276</v>
      </c>
      <c r="G109" s="83" t="s">
        <v>366</v>
      </c>
      <c r="H109" s="83" t="s">
        <v>367</v>
      </c>
    </row>
    <row r="110" spans="1:8" ht="9.75" customHeight="1">
      <c r="A110" s="28">
        <v>2110</v>
      </c>
      <c r="B110" s="16" t="s">
        <v>368</v>
      </c>
      <c r="C110" s="29">
        <f>SUM(C111:C119)</f>
        <v>1386787.52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369</v>
      </c>
      <c r="C111" s="29">
        <v>800691.51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370</v>
      </c>
      <c r="C112" s="29">
        <v>27270.91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371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375</v>
      </c>
      <c r="C117" s="29">
        <v>558825.1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377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378</v>
      </c>
      <c r="C120" s="29">
        <f>SUM(C121:C123)</f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1" t="s">
        <v>382</v>
      </c>
      <c r="B125" s="81"/>
      <c r="C125" s="81"/>
      <c r="D125" s="81"/>
      <c r="E125" s="81"/>
      <c r="F125" s="81"/>
      <c r="G125" s="81"/>
      <c r="H125" s="81"/>
    </row>
    <row r="126" spans="1:8" ht="9.75" customHeight="1">
      <c r="A126" s="83" t="s">
        <v>69</v>
      </c>
      <c r="B126" s="83" t="s">
        <v>70</v>
      </c>
      <c r="C126" s="83" t="s">
        <v>71</v>
      </c>
      <c r="D126" s="83" t="s">
        <v>383</v>
      </c>
      <c r="E126" s="83" t="s">
        <v>278</v>
      </c>
      <c r="F126" s="83"/>
      <c r="G126" s="83"/>
      <c r="H126" s="83"/>
    </row>
    <row r="127" spans="1:8" ht="9.75" customHeight="1">
      <c r="A127" s="28">
        <v>2160</v>
      </c>
      <c r="B127" s="16" t="s">
        <v>384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386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391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1" t="s">
        <v>398</v>
      </c>
      <c r="B142" s="81"/>
      <c r="C142" s="81"/>
      <c r="D142" s="81"/>
      <c r="E142" s="81"/>
    </row>
    <row r="143" spans="1:5" ht="9.75" customHeight="1">
      <c r="A143" s="88" t="s">
        <v>69</v>
      </c>
      <c r="B143" s="88" t="s">
        <v>70</v>
      </c>
      <c r="C143" s="88" t="s">
        <v>71</v>
      </c>
      <c r="D143" s="83" t="s">
        <v>383</v>
      </c>
      <c r="E143" s="83" t="s">
        <v>278</v>
      </c>
    </row>
    <row r="144" spans="1:5" ht="9.75" customHeight="1">
      <c r="A144" s="28">
        <v>2150</v>
      </c>
      <c r="B144" s="16" t="s">
        <v>399</v>
      </c>
      <c r="C144" s="29">
        <f>SUM(C145:C147)</f>
        <v>7572.4</v>
      </c>
      <c r="D144" s="16"/>
      <c r="E144" s="16"/>
    </row>
    <row r="145" spans="1:5" ht="9.75" customHeight="1">
      <c r="A145" s="28">
        <v>2151</v>
      </c>
      <c r="B145" s="16" t="s">
        <v>400</v>
      </c>
      <c r="C145" s="29">
        <v>7572.4</v>
      </c>
      <c r="D145" s="16"/>
      <c r="E145" s="16"/>
    </row>
    <row r="146" spans="1:5" ht="9.75" customHeight="1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403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1" t="s">
        <v>407</v>
      </c>
      <c r="B153" s="81"/>
      <c r="C153" s="81"/>
      <c r="D153" s="81"/>
      <c r="E153" s="81"/>
    </row>
    <row r="154" spans="1:5" ht="9.75" customHeight="1">
      <c r="A154" s="88" t="s">
        <v>69</v>
      </c>
      <c r="B154" s="88" t="s">
        <v>70</v>
      </c>
      <c r="C154" s="88" t="s">
        <v>71</v>
      </c>
      <c r="D154" s="83" t="s">
        <v>383</v>
      </c>
      <c r="E154" s="83" t="s">
        <v>278</v>
      </c>
    </row>
    <row r="155" spans="1:5" ht="9.75" customHeight="1">
      <c r="A155" s="28">
        <v>2170</v>
      </c>
      <c r="B155" s="16" t="s">
        <v>408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412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1" t="s">
        <v>417</v>
      </c>
      <c r="B165" s="81"/>
      <c r="C165" s="81"/>
      <c r="D165" s="81"/>
      <c r="E165" s="81"/>
    </row>
    <row r="166" spans="1:5" ht="9.75" customHeight="1">
      <c r="A166" s="88" t="s">
        <v>69</v>
      </c>
      <c r="B166" s="88" t="s">
        <v>70</v>
      </c>
      <c r="C166" s="88" t="s">
        <v>71</v>
      </c>
      <c r="D166" s="83" t="s">
        <v>383</v>
      </c>
      <c r="E166" s="83" t="s">
        <v>278</v>
      </c>
    </row>
    <row r="167" spans="1:5" ht="9.75" customHeight="1">
      <c r="A167" s="28">
        <v>2190</v>
      </c>
      <c r="B167" s="16" t="s">
        <v>418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65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5" sqref="C15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8" t="str">
        <f>ESF!A1</f>
        <v>Patronato de Explora</v>
      </c>
      <c r="B1" s="112"/>
      <c r="C1" s="112"/>
      <c r="D1" s="86" t="s">
        <v>0</v>
      </c>
      <c r="E1" s="78">
        <f>'Notas a los Edos Financieros'!D1</f>
        <v>2024</v>
      </c>
    </row>
    <row r="2" spans="1:5" ht="11.25" customHeight="1">
      <c r="A2" s="118" t="s">
        <v>422</v>
      </c>
      <c r="B2" s="112"/>
      <c r="C2" s="112"/>
      <c r="D2" s="86" t="s">
        <v>2</v>
      </c>
      <c r="E2" s="78" t="str">
        <f>'Notas a los Edos Financieros'!D2</f>
        <v>Anual</v>
      </c>
    </row>
    <row r="3" spans="1:5" ht="11.25" customHeight="1">
      <c r="A3" s="118" t="str">
        <f>ESF!A3</f>
        <v>Del 01 de Enero al 31 de Diciembre</v>
      </c>
      <c r="B3" s="112"/>
      <c r="C3" s="112"/>
      <c r="D3" s="86" t="s">
        <v>3</v>
      </c>
      <c r="E3" s="78" t="str">
        <f>'Notas a los Edos Financieros'!D3</f>
        <v>Cuenta Pública</v>
      </c>
    </row>
    <row r="4" spans="1:5" ht="11.25" customHeight="1">
      <c r="A4" s="118" t="s">
        <v>4</v>
      </c>
      <c r="B4" s="112"/>
      <c r="C4" s="112"/>
      <c r="D4" s="86"/>
      <c r="E4" s="78"/>
    </row>
    <row r="5" spans="1:5" ht="9.75" customHeight="1">
      <c r="A5" s="80" t="s">
        <v>67</v>
      </c>
      <c r="B5" s="81"/>
      <c r="C5" s="81"/>
      <c r="D5" s="81"/>
      <c r="E5" s="81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1" t="s">
        <v>423</v>
      </c>
      <c r="B7" s="81"/>
      <c r="C7" s="81"/>
      <c r="D7" s="81"/>
      <c r="E7" s="81"/>
    </row>
    <row r="8" spans="1:5" ht="9.75" customHeight="1">
      <c r="A8" s="83" t="s">
        <v>69</v>
      </c>
      <c r="B8" s="83" t="s">
        <v>70</v>
      </c>
      <c r="C8" s="83" t="s">
        <v>71</v>
      </c>
      <c r="D8" s="83" t="s">
        <v>265</v>
      </c>
      <c r="E8" s="83" t="s">
        <v>383</v>
      </c>
    </row>
    <row r="9" spans="1:5" ht="9.75" customHeight="1">
      <c r="A9" s="28">
        <v>3110</v>
      </c>
      <c r="B9" s="16" t="s">
        <v>123</v>
      </c>
      <c r="C9" s="29">
        <v>0</v>
      </c>
      <c r="D9" s="16"/>
      <c r="E9" s="16"/>
    </row>
    <row r="10" spans="1:5" ht="9.75" customHeight="1">
      <c r="A10" s="28">
        <v>3120</v>
      </c>
      <c r="B10" s="16" t="s">
        <v>424</v>
      </c>
      <c r="C10" s="29">
        <v>42480346.960000001</v>
      </c>
      <c r="D10" s="16"/>
      <c r="E10" s="16"/>
    </row>
    <row r="11" spans="1:5" ht="9.75" customHeight="1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1" t="s">
        <v>426</v>
      </c>
      <c r="B13" s="81"/>
      <c r="C13" s="81"/>
      <c r="D13" s="81"/>
      <c r="E13" s="81"/>
    </row>
    <row r="14" spans="1:5" ht="9.75" customHeight="1">
      <c r="A14" s="83" t="s">
        <v>69</v>
      </c>
      <c r="B14" s="83" t="s">
        <v>70</v>
      </c>
      <c r="C14" s="83" t="s">
        <v>71</v>
      </c>
      <c r="D14" s="83" t="s">
        <v>427</v>
      </c>
      <c r="E14" s="83"/>
    </row>
    <row r="15" spans="1:5" ht="9.75" customHeight="1">
      <c r="A15" s="28">
        <v>3210</v>
      </c>
      <c r="B15" s="16" t="s">
        <v>428</v>
      </c>
      <c r="C15" s="29">
        <v>-40451806.619999997</v>
      </c>
      <c r="D15" s="16"/>
      <c r="E15" s="16"/>
    </row>
    <row r="16" spans="1:5" ht="9.75" customHeight="1">
      <c r="A16" s="28">
        <v>3220</v>
      </c>
      <c r="B16" s="16" t="s">
        <v>429</v>
      </c>
      <c r="C16" s="29">
        <v>174245257.88</v>
      </c>
      <c r="D16" s="16"/>
      <c r="E16" s="16"/>
    </row>
    <row r="17" spans="1:4" ht="9.75" customHeight="1">
      <c r="A17" s="28">
        <v>3230</v>
      </c>
      <c r="B17" s="16" t="s">
        <v>430</v>
      </c>
      <c r="C17" s="29">
        <v>0</v>
      </c>
      <c r="D17" s="16"/>
    </row>
    <row r="18" spans="1:4" ht="9.75" customHeight="1">
      <c r="A18" s="28">
        <v>3231</v>
      </c>
      <c r="B18" s="16" t="s">
        <v>431</v>
      </c>
      <c r="C18" s="29">
        <v>0</v>
      </c>
      <c r="D18" s="16"/>
    </row>
    <row r="19" spans="1:4" ht="9.75" customHeight="1">
      <c r="A19" s="28">
        <v>3232</v>
      </c>
      <c r="B19" s="16" t="s">
        <v>432</v>
      </c>
      <c r="C19" s="29">
        <v>0</v>
      </c>
      <c r="D19" s="16"/>
    </row>
    <row r="20" spans="1:4" ht="9.75" customHeight="1">
      <c r="A20" s="28">
        <v>3233</v>
      </c>
      <c r="B20" s="16" t="s">
        <v>433</v>
      </c>
      <c r="C20" s="29">
        <v>0</v>
      </c>
      <c r="D20" s="16"/>
    </row>
    <row r="21" spans="1:4" ht="9.75" customHeight="1">
      <c r="A21" s="28">
        <v>3239</v>
      </c>
      <c r="B21" s="16" t="s">
        <v>434</v>
      </c>
      <c r="C21" s="29">
        <v>0</v>
      </c>
      <c r="D21" s="16"/>
    </row>
    <row r="22" spans="1:4" ht="9.75" customHeight="1">
      <c r="A22" s="28">
        <v>3240</v>
      </c>
      <c r="B22" s="16" t="s">
        <v>435</v>
      </c>
      <c r="C22" s="29">
        <v>0</v>
      </c>
      <c r="D22" s="16"/>
    </row>
    <row r="23" spans="1:4" ht="9.75" customHeight="1">
      <c r="A23" s="28">
        <v>3241</v>
      </c>
      <c r="B23" s="16" t="s">
        <v>436</v>
      </c>
      <c r="C23" s="29">
        <v>0</v>
      </c>
      <c r="D23" s="16"/>
    </row>
    <row r="24" spans="1:4" ht="9.75" customHeight="1">
      <c r="A24" s="28">
        <v>3242</v>
      </c>
      <c r="B24" s="16" t="s">
        <v>437</v>
      </c>
      <c r="C24" s="29">
        <v>0</v>
      </c>
      <c r="D24" s="16"/>
    </row>
    <row r="25" spans="1:4" ht="9.75" customHeight="1">
      <c r="A25" s="28">
        <v>3243</v>
      </c>
      <c r="B25" s="16" t="s">
        <v>438</v>
      </c>
      <c r="C25" s="29">
        <v>0</v>
      </c>
      <c r="D25" s="16"/>
    </row>
    <row r="26" spans="1:4" ht="9.75" customHeight="1">
      <c r="A26" s="28">
        <v>3250</v>
      </c>
      <c r="B26" s="16" t="s">
        <v>439</v>
      </c>
      <c r="C26" s="29">
        <v>0</v>
      </c>
      <c r="D26" s="16"/>
    </row>
    <row r="27" spans="1:4" ht="9.75" customHeight="1">
      <c r="A27" s="28">
        <v>3251</v>
      </c>
      <c r="B27" s="16" t="s">
        <v>440</v>
      </c>
      <c r="C27" s="29">
        <v>0</v>
      </c>
      <c r="D27" s="16"/>
    </row>
    <row r="28" spans="1:4" ht="9.75" customHeight="1">
      <c r="A28" s="28">
        <v>3252</v>
      </c>
      <c r="B28" s="16" t="s">
        <v>441</v>
      </c>
      <c r="C28" s="29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65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51" workbookViewId="0">
      <selection activeCell="C122" sqref="C122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8" t="str">
        <f>ESF!A1</f>
        <v>Patronato de Explora</v>
      </c>
      <c r="B1" s="112"/>
      <c r="C1" s="112"/>
      <c r="D1" s="77" t="s">
        <v>0</v>
      </c>
      <c r="E1" s="78">
        <f>'Notas a los Edos Financieros'!D1</f>
        <v>2024</v>
      </c>
    </row>
    <row r="2" spans="1:5" ht="11.25" customHeight="1">
      <c r="A2" s="118" t="s">
        <v>66</v>
      </c>
      <c r="B2" s="112"/>
      <c r="C2" s="112"/>
      <c r="D2" s="77" t="s">
        <v>2</v>
      </c>
      <c r="E2" s="78" t="str">
        <f>'Notas a los Edos Financieros'!D2</f>
        <v>Anual</v>
      </c>
    </row>
    <row r="3" spans="1:5" ht="11.25" customHeight="1">
      <c r="A3" s="118" t="str">
        <f>ESF!A3</f>
        <v>Del 01 de Enero al 31 de Diciembre</v>
      </c>
      <c r="B3" s="112"/>
      <c r="C3" s="112"/>
      <c r="D3" s="77" t="s">
        <v>3</v>
      </c>
      <c r="E3" s="78" t="str">
        <f>'Notas a los Edos Financieros'!D3</f>
        <v>Cuenta Pública</v>
      </c>
    </row>
    <row r="4" spans="1:5" ht="11.25" customHeight="1">
      <c r="A4" s="118" t="s">
        <v>4</v>
      </c>
      <c r="B4" s="112"/>
      <c r="C4" s="112"/>
      <c r="D4" s="79"/>
      <c r="E4" s="79"/>
    </row>
    <row r="5" spans="1:5" ht="9.75" customHeight="1">
      <c r="A5" s="80" t="s">
        <v>67</v>
      </c>
      <c r="B5" s="81"/>
      <c r="C5" s="81"/>
      <c r="D5" s="82"/>
      <c r="E5" s="81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1" t="s">
        <v>68</v>
      </c>
      <c r="B7" s="81"/>
      <c r="C7" s="81"/>
      <c r="D7" s="82"/>
      <c r="E7" s="81"/>
    </row>
    <row r="8" spans="1:5" ht="9.75" customHeight="1">
      <c r="A8" s="83" t="s">
        <v>69</v>
      </c>
      <c r="B8" s="83" t="s">
        <v>70</v>
      </c>
      <c r="C8" s="84" t="s">
        <v>71</v>
      </c>
      <c r="D8" s="85" t="s">
        <v>72</v>
      </c>
      <c r="E8" s="84" t="s">
        <v>73</v>
      </c>
    </row>
    <row r="9" spans="1:5" ht="9.75" customHeight="1">
      <c r="A9" s="18">
        <v>4000</v>
      </c>
      <c r="B9" s="19" t="s">
        <v>10</v>
      </c>
      <c r="C9" s="20">
        <f>+C10+C57+C69</f>
        <v>51376160.410000004</v>
      </c>
      <c r="D9" s="21"/>
      <c r="E9" s="16"/>
    </row>
    <row r="10" spans="1:5" ht="9.75" customHeight="1">
      <c r="A10" s="18">
        <v>4100</v>
      </c>
      <c r="B10" s="19" t="s">
        <v>74</v>
      </c>
      <c r="C10" s="20">
        <f>+C11+C21+C27+C30+C36+C39+C48</f>
        <v>21733596.920000002</v>
      </c>
      <c r="D10" s="21"/>
      <c r="E10" s="16"/>
    </row>
    <row r="11" spans="1:5" ht="11.25" customHeight="1">
      <c r="A11" s="18">
        <v>4110</v>
      </c>
      <c r="B11" s="19" t="s">
        <v>75</v>
      </c>
      <c r="C11" s="20">
        <f>SUM(C12:C20)</f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85</v>
      </c>
      <c r="C21" s="20">
        <f>SUM(C22:C26)</f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91</v>
      </c>
      <c r="C27" s="20">
        <f>SUM(C28:C29)</f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94</v>
      </c>
      <c r="C30" s="20">
        <f>SUM(C31:C35)</f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100</v>
      </c>
      <c r="C36" s="20">
        <f>SUM(C37:C38)</f>
        <v>0</v>
      </c>
      <c r="D36" s="21" t="str">
        <f t="shared" ref="D36:D38" si="4">IFERROR(C36/$C$36,"")</f>
        <v/>
      </c>
      <c r="E36" s="16"/>
    </row>
    <row r="37" spans="1:5" ht="9.75" customHeight="1">
      <c r="A37" s="22">
        <v>4151</v>
      </c>
      <c r="B37" s="1" t="s">
        <v>100</v>
      </c>
      <c r="C37" s="23">
        <v>0</v>
      </c>
      <c r="D37" s="21" t="str">
        <f t="shared" si="4"/>
        <v/>
      </c>
      <c r="E37" s="16"/>
    </row>
    <row r="38" spans="1:5" ht="9.75" customHeight="1">
      <c r="A38" s="22">
        <v>4154</v>
      </c>
      <c r="B38" s="24" t="s">
        <v>101</v>
      </c>
      <c r="C38" s="23">
        <v>0</v>
      </c>
      <c r="D38" s="21" t="str">
        <f t="shared" si="4"/>
        <v/>
      </c>
      <c r="E38" s="16"/>
    </row>
    <row r="39" spans="1:5" ht="9.75" customHeight="1">
      <c r="A39" s="18">
        <v>4160</v>
      </c>
      <c r="B39" s="19" t="s">
        <v>102</v>
      </c>
      <c r="C39" s="20">
        <f>SUM(C40:C47)</f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111</v>
      </c>
      <c r="C48" s="20">
        <f>SUM(C49:C56)</f>
        <v>21733596.920000002</v>
      </c>
      <c r="D48" s="21">
        <f t="shared" ref="D48:D56" si="6">IFERROR(C48/$C$48,"")</f>
        <v>1</v>
      </c>
      <c r="E48" s="16"/>
    </row>
    <row r="49" spans="1:5" ht="9.75" customHeight="1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9.75" customHeight="1">
      <c r="A51" s="22">
        <v>4173</v>
      </c>
      <c r="B51" s="24" t="s">
        <v>114</v>
      </c>
      <c r="C51" s="23">
        <v>21733596.920000002</v>
      </c>
      <c r="D51" s="21">
        <f t="shared" si="6"/>
        <v>1</v>
      </c>
      <c r="E51" s="16"/>
    </row>
    <row r="52" spans="1:5" ht="9.75" customHeight="1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>
      <c r="A57" s="18">
        <v>4200</v>
      </c>
      <c r="B57" s="25" t="s">
        <v>120</v>
      </c>
      <c r="C57" s="20">
        <f>+C58+C64</f>
        <v>27110103.949999999</v>
      </c>
      <c r="D57" s="21"/>
      <c r="E57" s="16"/>
    </row>
    <row r="58" spans="1:5" ht="9.75" customHeight="1">
      <c r="A58" s="18">
        <v>4210</v>
      </c>
      <c r="B58" s="25" t="s">
        <v>121</v>
      </c>
      <c r="C58" s="20">
        <f>SUM(C59:C63)</f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127</v>
      </c>
      <c r="C64" s="20">
        <f>SUM(C65:C68)</f>
        <v>27110103.949999999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128</v>
      </c>
      <c r="C65" s="23">
        <v>0</v>
      </c>
      <c r="D65" s="21">
        <f t="shared" si="8"/>
        <v>0</v>
      </c>
      <c r="E65" s="16"/>
    </row>
    <row r="66" spans="1:5" ht="9.75" customHeight="1">
      <c r="A66" s="22">
        <v>4223</v>
      </c>
      <c r="B66" s="1" t="s">
        <v>129</v>
      </c>
      <c r="C66" s="23">
        <v>27110103.949999999</v>
      </c>
      <c r="D66" s="21">
        <f t="shared" si="8"/>
        <v>1</v>
      </c>
      <c r="E66" s="16"/>
    </row>
    <row r="67" spans="1:5" ht="9.75" customHeight="1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132</v>
      </c>
      <c r="C69" s="20">
        <f>+C70+C73+C79+C81+C83</f>
        <v>2532459.54</v>
      </c>
      <c r="D69" s="21"/>
      <c r="E69" s="1"/>
    </row>
    <row r="70" spans="1:5" ht="9.75" customHeight="1">
      <c r="A70" s="26">
        <v>4310</v>
      </c>
      <c r="B70" s="19" t="s">
        <v>133</v>
      </c>
      <c r="C70" s="20">
        <f>SUM(C71:C72)</f>
        <v>1637998.69</v>
      </c>
      <c r="D70" s="21">
        <f t="shared" ref="D70:D72" si="9">IFERROR(C70/$C$70,"")</f>
        <v>1</v>
      </c>
      <c r="E70" s="1"/>
    </row>
    <row r="71" spans="1:5" ht="9.75" customHeight="1">
      <c r="A71" s="27">
        <v>4311</v>
      </c>
      <c r="B71" s="1" t="s">
        <v>134</v>
      </c>
      <c r="C71" s="23">
        <v>0</v>
      </c>
      <c r="D71" s="21">
        <f t="shared" si="9"/>
        <v>0</v>
      </c>
      <c r="E71" s="1"/>
    </row>
    <row r="72" spans="1:5" ht="9.75" customHeight="1">
      <c r="A72" s="27">
        <v>4319</v>
      </c>
      <c r="B72" s="1" t="s">
        <v>135</v>
      </c>
      <c r="C72" s="23">
        <v>1637998.69</v>
      </c>
      <c r="D72" s="21">
        <f t="shared" si="9"/>
        <v>1</v>
      </c>
      <c r="E72" s="1"/>
    </row>
    <row r="73" spans="1:5" ht="9.75" customHeight="1">
      <c r="A73" s="26">
        <v>4320</v>
      </c>
      <c r="B73" s="19" t="s">
        <v>136</v>
      </c>
      <c r="C73" s="20">
        <f>SUM(C74:C78)</f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142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143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144</v>
      </c>
      <c r="C83" s="20">
        <f>SUM(C84:C90)</f>
        <v>894460.85</v>
      </c>
      <c r="D83" s="21">
        <f t="shared" ref="D83:D90" si="13">IFERROR(C83/$C$83,"")</f>
        <v>1</v>
      </c>
      <c r="E83" s="1"/>
    </row>
    <row r="84" spans="1:5" ht="9.75" customHeight="1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>
      <c r="A85" s="27">
        <v>4393</v>
      </c>
      <c r="B85" s="1" t="s">
        <v>146</v>
      </c>
      <c r="C85" s="23">
        <v>894460.85</v>
      </c>
      <c r="D85" s="21">
        <f t="shared" si="13"/>
        <v>1</v>
      </c>
      <c r="E85" s="1"/>
    </row>
    <row r="86" spans="1:5" ht="9.75" customHeight="1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9.75" customHeight="1">
      <c r="A90" s="27">
        <v>4399</v>
      </c>
      <c r="B90" s="1" t="s">
        <v>144</v>
      </c>
      <c r="C90" s="23">
        <v>0</v>
      </c>
      <c r="D90" s="21">
        <f t="shared" si="13"/>
        <v>0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1" t="s">
        <v>151</v>
      </c>
      <c r="B92" s="81"/>
      <c r="C92" s="81"/>
      <c r="D92" s="82"/>
      <c r="E92" s="81"/>
    </row>
    <row r="93" spans="1:5" ht="9.75" customHeight="1">
      <c r="A93" s="83" t="s">
        <v>69</v>
      </c>
      <c r="B93" s="83" t="s">
        <v>70</v>
      </c>
      <c r="C93" s="84" t="s">
        <v>71</v>
      </c>
      <c r="D93" s="85" t="s">
        <v>72</v>
      </c>
      <c r="E93" s="84" t="s">
        <v>73</v>
      </c>
    </row>
    <row r="94" spans="1:5" ht="9.75" customHeight="1">
      <c r="A94" s="26">
        <v>5000</v>
      </c>
      <c r="B94" s="19" t="s">
        <v>12</v>
      </c>
      <c r="C94" s="20">
        <f>+C95+C123+C156+C166+C181+C210</f>
        <v>91827967.030000001</v>
      </c>
      <c r="D94" s="21"/>
      <c r="E94" s="1"/>
    </row>
    <row r="95" spans="1:5" ht="9.75" customHeight="1">
      <c r="A95" s="26">
        <v>5100</v>
      </c>
      <c r="B95" s="19" t="s">
        <v>152</v>
      </c>
      <c r="C95" s="20">
        <f>+C96+C103+C113</f>
        <v>64683196.900000006</v>
      </c>
      <c r="D95" s="21"/>
      <c r="E95" s="1"/>
    </row>
    <row r="96" spans="1:5" ht="9.75" customHeight="1">
      <c r="A96" s="26">
        <v>5110</v>
      </c>
      <c r="B96" s="19" t="s">
        <v>153</v>
      </c>
      <c r="C96" s="20">
        <f>SUM(C97:C102)</f>
        <v>27000595.330000002</v>
      </c>
      <c r="D96" s="21">
        <f t="shared" ref="D96:D102" si="14">IFERROR(C96/$C$96,"")</f>
        <v>1</v>
      </c>
      <c r="E96" s="1"/>
    </row>
    <row r="97" spans="1:5" ht="9.75" customHeight="1">
      <c r="A97" s="27">
        <v>5111</v>
      </c>
      <c r="B97" s="1" t="s">
        <v>154</v>
      </c>
      <c r="C97" s="23">
        <v>12414226.800000001</v>
      </c>
      <c r="D97" s="21">
        <f t="shared" si="14"/>
        <v>0.45977604005666939</v>
      </c>
      <c r="E97" s="1"/>
    </row>
    <row r="98" spans="1:5" ht="9.75" customHeight="1">
      <c r="A98" s="27">
        <v>5112</v>
      </c>
      <c r="B98" s="1" t="s">
        <v>155</v>
      </c>
      <c r="C98" s="23">
        <v>3849031.64</v>
      </c>
      <c r="D98" s="21">
        <f t="shared" si="14"/>
        <v>0.14255358420647091</v>
      </c>
      <c r="E98" s="1"/>
    </row>
    <row r="99" spans="1:5" ht="9.75" customHeight="1">
      <c r="A99" s="27">
        <v>5113</v>
      </c>
      <c r="B99" s="1" t="s">
        <v>156</v>
      </c>
      <c r="C99" s="23">
        <v>1451809.09</v>
      </c>
      <c r="D99" s="21">
        <f t="shared" si="14"/>
        <v>5.376952145891814E-2</v>
      </c>
      <c r="E99" s="1"/>
    </row>
    <row r="100" spans="1:5" ht="9.75" customHeight="1">
      <c r="A100" s="27">
        <v>5114</v>
      </c>
      <c r="B100" s="1" t="s">
        <v>157</v>
      </c>
      <c r="C100" s="23">
        <v>4337794.57</v>
      </c>
      <c r="D100" s="21">
        <f t="shared" si="14"/>
        <v>0.16065551581302856</v>
      </c>
      <c r="E100" s="1"/>
    </row>
    <row r="101" spans="1:5" ht="11.25" customHeight="1">
      <c r="A101" s="27">
        <v>5115</v>
      </c>
      <c r="B101" s="1" t="s">
        <v>158</v>
      </c>
      <c r="C101" s="23">
        <v>2589943.12</v>
      </c>
      <c r="D101" s="21">
        <f t="shared" si="14"/>
        <v>9.5921704256733506E-2</v>
      </c>
      <c r="E101" s="1"/>
    </row>
    <row r="102" spans="1:5" ht="9.75" customHeight="1">
      <c r="A102" s="27">
        <v>5116</v>
      </c>
      <c r="B102" s="1" t="s">
        <v>159</v>
      </c>
      <c r="C102" s="23">
        <v>2357790.11</v>
      </c>
      <c r="D102" s="21">
        <f t="shared" si="14"/>
        <v>8.7323634208179499E-2</v>
      </c>
      <c r="E102" s="1"/>
    </row>
    <row r="103" spans="1:5" ht="9.75" customHeight="1">
      <c r="A103" s="26">
        <v>5120</v>
      </c>
      <c r="B103" s="19" t="s">
        <v>160</v>
      </c>
      <c r="C103" s="20">
        <f>SUM(C104:C112)</f>
        <v>5651754.7100000009</v>
      </c>
      <c r="D103" s="21">
        <f t="shared" ref="D103:D112" si="15">IFERROR(C103/$C$103,"")</f>
        <v>1</v>
      </c>
      <c r="E103" s="1"/>
    </row>
    <row r="104" spans="1:5" ht="9.75" customHeight="1">
      <c r="A104" s="27">
        <v>5121</v>
      </c>
      <c r="B104" s="1" t="s">
        <v>161</v>
      </c>
      <c r="C104" s="23">
        <v>725568.14</v>
      </c>
      <c r="D104" s="21">
        <f t="shared" si="15"/>
        <v>0.12837926931191956</v>
      </c>
      <c r="E104" s="1"/>
    </row>
    <row r="105" spans="1:5" ht="9.75" customHeight="1">
      <c r="A105" s="27">
        <v>5122</v>
      </c>
      <c r="B105" s="1" t="s">
        <v>162</v>
      </c>
      <c r="C105" s="23">
        <v>153265.75</v>
      </c>
      <c r="D105" s="21">
        <f t="shared" si="15"/>
        <v>2.7118259348520093E-2</v>
      </c>
      <c r="E105" s="1"/>
    </row>
    <row r="106" spans="1:5" ht="9.75" customHeight="1">
      <c r="A106" s="27">
        <v>5123</v>
      </c>
      <c r="B106" s="1" t="s">
        <v>163</v>
      </c>
      <c r="C106" s="23">
        <v>3032378.04</v>
      </c>
      <c r="D106" s="21">
        <f t="shared" si="15"/>
        <v>0.53653744643847068</v>
      </c>
      <c r="E106" s="1"/>
    </row>
    <row r="107" spans="1:5" ht="9.75" customHeight="1">
      <c r="A107" s="27">
        <v>5124</v>
      </c>
      <c r="B107" s="1" t="s">
        <v>164</v>
      </c>
      <c r="C107" s="23">
        <v>4215</v>
      </c>
      <c r="D107" s="21">
        <f t="shared" si="15"/>
        <v>7.4578608171761923E-4</v>
      </c>
      <c r="E107" s="1"/>
    </row>
    <row r="108" spans="1:5" ht="9.75" customHeight="1">
      <c r="A108" s="27">
        <v>5125</v>
      </c>
      <c r="B108" s="1" t="s">
        <v>165</v>
      </c>
      <c r="C108" s="23">
        <v>9782.06</v>
      </c>
      <c r="D108" s="21">
        <f t="shared" si="15"/>
        <v>1.7308005215958848E-3</v>
      </c>
      <c r="E108" s="1"/>
    </row>
    <row r="109" spans="1:5" ht="9.75" customHeight="1">
      <c r="A109" s="27">
        <v>5126</v>
      </c>
      <c r="B109" s="1" t="s">
        <v>166</v>
      </c>
      <c r="C109" s="23">
        <v>171553.93</v>
      </c>
      <c r="D109" s="21">
        <f t="shared" si="15"/>
        <v>3.0354100417072056E-2</v>
      </c>
      <c r="E109" s="1"/>
    </row>
    <row r="110" spans="1:5" ht="9.75" customHeight="1">
      <c r="A110" s="27">
        <v>5127</v>
      </c>
      <c r="B110" s="1" t="s">
        <v>167</v>
      </c>
      <c r="C110" s="23">
        <v>136783.94</v>
      </c>
      <c r="D110" s="21">
        <f t="shared" si="15"/>
        <v>2.4202030523012556E-2</v>
      </c>
      <c r="E110" s="1"/>
    </row>
    <row r="111" spans="1:5" ht="9.75" customHeight="1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5" ht="9.75" customHeight="1">
      <c r="A112" s="27">
        <v>5129</v>
      </c>
      <c r="B112" s="1" t="s">
        <v>169</v>
      </c>
      <c r="C112" s="23">
        <v>1418207.85</v>
      </c>
      <c r="D112" s="21">
        <f t="shared" si="15"/>
        <v>0.2509323073576914</v>
      </c>
      <c r="E112" s="1"/>
    </row>
    <row r="113" spans="1:5" ht="9.75" customHeight="1">
      <c r="A113" s="26">
        <v>5130</v>
      </c>
      <c r="B113" s="19" t="s">
        <v>170</v>
      </c>
      <c r="C113" s="20">
        <f>SUM(C114:C122)</f>
        <v>32030846.859999999</v>
      </c>
      <c r="D113" s="21">
        <f t="shared" ref="D113:D122" si="16">IFERROR(C113/$C$113,"")</f>
        <v>1</v>
      </c>
      <c r="E113" s="1"/>
    </row>
    <row r="114" spans="1:5" ht="9.75" customHeight="1">
      <c r="A114" s="27">
        <v>5131</v>
      </c>
      <c r="B114" s="1" t="s">
        <v>171</v>
      </c>
      <c r="C114" s="23">
        <v>1828019.81</v>
      </c>
      <c r="D114" s="21">
        <f t="shared" si="16"/>
        <v>5.7070605032389081E-2</v>
      </c>
      <c r="E114" s="1"/>
    </row>
    <row r="115" spans="1:5" ht="9.75" customHeight="1">
      <c r="A115" s="27">
        <v>5132</v>
      </c>
      <c r="B115" s="1" t="s">
        <v>172</v>
      </c>
      <c r="C115" s="23">
        <v>184618.09</v>
      </c>
      <c r="D115" s="21">
        <f t="shared" si="16"/>
        <v>5.7637592539131512E-3</v>
      </c>
      <c r="E115" s="1"/>
    </row>
    <row r="116" spans="1:5" ht="9.75" customHeight="1">
      <c r="A116" s="27">
        <v>5133</v>
      </c>
      <c r="B116" s="1" t="s">
        <v>173</v>
      </c>
      <c r="C116" s="23">
        <v>931434.69</v>
      </c>
      <c r="D116" s="21">
        <f t="shared" si="16"/>
        <v>2.9079302650694885E-2</v>
      </c>
      <c r="E116" s="1"/>
    </row>
    <row r="117" spans="1:5" ht="9.75" customHeight="1">
      <c r="A117" s="27">
        <v>5134</v>
      </c>
      <c r="B117" s="1" t="s">
        <v>174</v>
      </c>
      <c r="C117" s="23">
        <v>1177866.67</v>
      </c>
      <c r="D117" s="21">
        <f t="shared" si="16"/>
        <v>3.6772885685733003E-2</v>
      </c>
      <c r="E117" s="1"/>
    </row>
    <row r="118" spans="1:5" ht="9.75" customHeight="1">
      <c r="A118" s="27">
        <v>5135</v>
      </c>
      <c r="B118" s="1" t="s">
        <v>175</v>
      </c>
      <c r="C118" s="23">
        <v>12861248.35</v>
      </c>
      <c r="D118" s="21">
        <f t="shared" si="16"/>
        <v>0.4015269532589561</v>
      </c>
      <c r="E118" s="1"/>
    </row>
    <row r="119" spans="1:5" ht="9.75" customHeight="1">
      <c r="A119" s="27">
        <v>5136</v>
      </c>
      <c r="B119" s="1" t="s">
        <v>176</v>
      </c>
      <c r="C119" s="23">
        <v>2250137.6000000001</v>
      </c>
      <c r="D119" s="21">
        <f t="shared" si="16"/>
        <v>7.0249082387202302E-2</v>
      </c>
      <c r="E119" s="1"/>
    </row>
    <row r="120" spans="1:5" ht="9.75" customHeight="1">
      <c r="A120" s="27">
        <v>5137</v>
      </c>
      <c r="B120" s="1" t="s">
        <v>177</v>
      </c>
      <c r="C120" s="23">
        <v>924463.66</v>
      </c>
      <c r="D120" s="21">
        <f t="shared" si="16"/>
        <v>2.8861667755480633E-2</v>
      </c>
      <c r="E120" s="1"/>
    </row>
    <row r="121" spans="1:5" ht="9.75" customHeight="1">
      <c r="A121" s="27">
        <v>5138</v>
      </c>
      <c r="B121" s="1" t="s">
        <v>178</v>
      </c>
      <c r="C121" s="23">
        <v>672890.3</v>
      </c>
      <c r="D121" s="21">
        <f t="shared" si="16"/>
        <v>2.1007571324637781E-2</v>
      </c>
      <c r="E121" s="1"/>
    </row>
    <row r="122" spans="1:5" ht="9.75" customHeight="1">
      <c r="A122" s="27">
        <v>5139</v>
      </c>
      <c r="B122" s="1" t="s">
        <v>179</v>
      </c>
      <c r="C122" s="23">
        <v>11200167.689999999</v>
      </c>
      <c r="D122" s="21">
        <f t="shared" si="16"/>
        <v>0.34966817265099309</v>
      </c>
      <c r="E122" s="1"/>
    </row>
    <row r="123" spans="1:5" ht="9.75" customHeight="1">
      <c r="A123" s="26">
        <v>5200</v>
      </c>
      <c r="B123" s="19" t="s">
        <v>180</v>
      </c>
      <c r="C123" s="20">
        <f>+C124+C127+C130+C133+C138+C142+C145+C147+C153</f>
        <v>0</v>
      </c>
      <c r="D123" s="21"/>
      <c r="E123" s="1"/>
    </row>
    <row r="124" spans="1:5" ht="9.75" customHeight="1">
      <c r="A124" s="26">
        <v>5210</v>
      </c>
      <c r="B124" s="19" t="s">
        <v>181</v>
      </c>
      <c r="C124" s="20">
        <f>SUM(C125:C126)</f>
        <v>0</v>
      </c>
      <c r="D124" s="21" t="str">
        <f t="shared" ref="D124:D126" si="17">IFERROR(C124/$C$124,"")</f>
        <v/>
      </c>
      <c r="E124" s="1"/>
    </row>
    <row r="125" spans="1:5" ht="9.75" customHeight="1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9.75" customHeight="1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9.75" customHeight="1">
      <c r="A127" s="26">
        <v>5220</v>
      </c>
      <c r="B127" s="19" t="s">
        <v>184</v>
      </c>
      <c r="C127" s="20">
        <f>SUM(C128:C129)</f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129</v>
      </c>
      <c r="C130" s="20">
        <f>SUM(C131:C132)</f>
        <v>0</v>
      </c>
      <c r="D130" s="21" t="str">
        <f t="shared" ref="D130:D132" si="19">IFERROR(C130/$C$130,"")</f>
        <v/>
      </c>
      <c r="E130" s="1"/>
    </row>
    <row r="131" spans="1:5" ht="9.75" customHeight="1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>
      <c r="A133" s="26">
        <v>5240</v>
      </c>
      <c r="B133" s="19" t="s">
        <v>189</v>
      </c>
      <c r="C133" s="20">
        <f>SUM(C134:C137)</f>
        <v>0</v>
      </c>
      <c r="D133" s="21" t="str">
        <f t="shared" ref="D133:D137" si="20">IFERROR(C133/$C$133,"")</f>
        <v/>
      </c>
      <c r="E133" s="1"/>
    </row>
    <row r="134" spans="1:5" ht="9.75" customHeight="1">
      <c r="A134" s="27">
        <v>5241</v>
      </c>
      <c r="B134" s="1" t="s">
        <v>190</v>
      </c>
      <c r="C134" s="23">
        <v>0</v>
      </c>
      <c r="D134" s="21" t="str">
        <f t="shared" si="20"/>
        <v/>
      </c>
      <c r="E134" s="1"/>
    </row>
    <row r="135" spans="1:5" ht="9.75" customHeight="1">
      <c r="A135" s="27">
        <v>5242</v>
      </c>
      <c r="B135" s="1" t="s">
        <v>191</v>
      </c>
      <c r="C135" s="23">
        <v>0</v>
      </c>
      <c r="D135" s="21" t="str">
        <f t="shared" si="20"/>
        <v/>
      </c>
      <c r="E135" s="1"/>
    </row>
    <row r="136" spans="1:5" ht="9.75" customHeight="1">
      <c r="A136" s="27">
        <v>5243</v>
      </c>
      <c r="B136" s="1" t="s">
        <v>192</v>
      </c>
      <c r="C136" s="23">
        <v>0</v>
      </c>
      <c r="D136" s="21" t="str">
        <f t="shared" si="20"/>
        <v/>
      </c>
      <c r="E136" s="1"/>
    </row>
    <row r="137" spans="1:5" ht="9.75" customHeight="1">
      <c r="A137" s="27">
        <v>5244</v>
      </c>
      <c r="B137" s="1" t="s">
        <v>193</v>
      </c>
      <c r="C137" s="23">
        <v>0</v>
      </c>
      <c r="D137" s="21" t="str">
        <f t="shared" si="20"/>
        <v/>
      </c>
      <c r="E137" s="1"/>
    </row>
    <row r="138" spans="1:5" ht="9.75" customHeight="1">
      <c r="A138" s="26">
        <v>5250</v>
      </c>
      <c r="B138" s="19" t="s">
        <v>130</v>
      </c>
      <c r="C138" s="20">
        <f>SUM(C139:C141)</f>
        <v>0</v>
      </c>
      <c r="D138" s="21" t="str">
        <f t="shared" ref="D138:D141" si="21">IFERROR(C138/$C$138,"")</f>
        <v/>
      </c>
      <c r="E138" s="1"/>
    </row>
    <row r="139" spans="1:5" ht="9.75" customHeight="1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>
      <c r="A142" s="26">
        <v>5260</v>
      </c>
      <c r="B142" s="19" t="s">
        <v>197</v>
      </c>
      <c r="C142" s="20">
        <f>SUM(C143:C144)</f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200</v>
      </c>
      <c r="C145" s="20">
        <f>SUM(C146)</f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202</v>
      </c>
      <c r="C147" s="20">
        <f>SUM(C148:C152)</f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208</v>
      </c>
      <c r="C153" s="20">
        <f>SUM(C154:C155)</f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211</v>
      </c>
      <c r="C156" s="20">
        <f>+C157+C160+C163</f>
        <v>0</v>
      </c>
      <c r="D156" s="21"/>
      <c r="E156" s="1"/>
    </row>
    <row r="157" spans="1:5" ht="9.75" customHeight="1">
      <c r="A157" s="26">
        <v>5310</v>
      </c>
      <c r="B157" s="19" t="s">
        <v>122</v>
      </c>
      <c r="C157" s="20">
        <f>SUM(C158:C159)</f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123</v>
      </c>
      <c r="C160" s="20">
        <f>SUM(C161:C162)</f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124</v>
      </c>
      <c r="C163" s="20">
        <f>SUM(C164:C165)</f>
        <v>0</v>
      </c>
      <c r="D163" s="21" t="str">
        <f t="shared" ref="D163:D165" si="28">IFERROR(C163/$C$163,"")</f>
        <v/>
      </c>
      <c r="E163" s="1"/>
    </row>
    <row r="164" spans="1:5" ht="9.75" customHeight="1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>
      <c r="A166" s="26">
        <v>5400</v>
      </c>
      <c r="B166" s="19" t="s">
        <v>218</v>
      </c>
      <c r="C166" s="20">
        <f>+C167+C170+C173+C176+C178</f>
        <v>0</v>
      </c>
      <c r="D166" s="21"/>
      <c r="E166" s="1"/>
    </row>
    <row r="167" spans="1:5" ht="9.75" customHeight="1">
      <c r="A167" s="26">
        <v>5410</v>
      </c>
      <c r="B167" s="19" t="s">
        <v>219</v>
      </c>
      <c r="C167" s="20">
        <f>SUM(C168:C169)</f>
        <v>0</v>
      </c>
      <c r="D167" s="21" t="str">
        <f t="shared" ref="D167:D169" si="29">IFERROR(C167/$C$167,"")</f>
        <v/>
      </c>
      <c r="E167" s="1"/>
    </row>
    <row r="168" spans="1:5" ht="9.75" customHeight="1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9.75" customHeight="1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9.75" customHeight="1">
      <c r="A170" s="26">
        <v>5420</v>
      </c>
      <c r="B170" s="19" t="s">
        <v>222</v>
      </c>
      <c r="C170" s="20">
        <f>SUM(C171:C172)</f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225</v>
      </c>
      <c r="C173" s="20">
        <f>SUM(C174:C175)</f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228</v>
      </c>
      <c r="C176" s="20">
        <f>+C177</f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229</v>
      </c>
      <c r="C178" s="20">
        <f>SUM(C179:C180)</f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232</v>
      </c>
      <c r="C181" s="20">
        <f>+C182+C191+C194+C200</f>
        <v>27144770.130000003</v>
      </c>
      <c r="D181" s="21"/>
      <c r="E181" s="1"/>
    </row>
    <row r="182" spans="1:5" ht="9.75" customHeight="1">
      <c r="A182" s="26">
        <v>5510</v>
      </c>
      <c r="B182" s="19" t="s">
        <v>233</v>
      </c>
      <c r="C182" s="20">
        <f>SUM(C183:C190)</f>
        <v>27144770.130000003</v>
      </c>
      <c r="D182" s="21">
        <f t="shared" ref="D182:D190" si="34">IFERROR(C182/$C$182,"")</f>
        <v>1</v>
      </c>
      <c r="E182" s="1"/>
    </row>
    <row r="183" spans="1:5" ht="9.75" customHeight="1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9.75" customHeight="1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9.75" customHeight="1">
      <c r="A185" s="27">
        <v>5513</v>
      </c>
      <c r="B185" s="1" t="s">
        <v>236</v>
      </c>
      <c r="C185" s="23">
        <v>2728747.55</v>
      </c>
      <c r="D185" s="21">
        <f t="shared" si="34"/>
        <v>0.10052571957440258</v>
      </c>
      <c r="E185" s="1"/>
    </row>
    <row r="186" spans="1:5" ht="9.75" customHeight="1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"/>
    </row>
    <row r="187" spans="1:5" ht="9.75" customHeight="1">
      <c r="A187" s="27">
        <v>5515</v>
      </c>
      <c r="B187" s="1" t="s">
        <v>238</v>
      </c>
      <c r="C187" s="23">
        <v>23945651.23</v>
      </c>
      <c r="D187" s="21">
        <f t="shared" si="34"/>
        <v>0.88214603090470145</v>
      </c>
      <c r="E187" s="1"/>
    </row>
    <row r="188" spans="1:5" ht="9.75" customHeight="1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"/>
    </row>
    <row r="189" spans="1:5" ht="9.75" customHeight="1">
      <c r="A189" s="27">
        <v>5517</v>
      </c>
      <c r="B189" s="1" t="s">
        <v>240</v>
      </c>
      <c r="C189" s="23">
        <v>470371.35</v>
      </c>
      <c r="D189" s="21">
        <f t="shared" si="34"/>
        <v>1.732824952089583E-2</v>
      </c>
      <c r="E189" s="1"/>
    </row>
    <row r="190" spans="1:5" ht="9.75" customHeight="1">
      <c r="A190" s="27">
        <v>5518</v>
      </c>
      <c r="B190" s="1" t="s">
        <v>241</v>
      </c>
      <c r="C190" s="23">
        <v>0</v>
      </c>
      <c r="D190" s="21">
        <f t="shared" si="34"/>
        <v>0</v>
      </c>
      <c r="E190" s="1"/>
    </row>
    <row r="191" spans="1:5" ht="9.75" customHeight="1">
      <c r="A191" s="26">
        <v>5520</v>
      </c>
      <c r="B191" s="19" t="s">
        <v>242</v>
      </c>
      <c r="C191" s="20">
        <f>SUM(C192:C193)</f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245</v>
      </c>
      <c r="C194" s="20">
        <f>SUM(C195:C199)</f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251</v>
      </c>
      <c r="C200" s="20">
        <f>SUM(C201:C209)</f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260</v>
      </c>
      <c r="C210" s="20">
        <f>+C211</f>
        <v>0</v>
      </c>
      <c r="D210" s="21"/>
      <c r="E210" s="1"/>
    </row>
    <row r="211" spans="1:5" ht="9.75" customHeight="1">
      <c r="A211" s="26">
        <v>5610</v>
      </c>
      <c r="B211" s="19" t="s">
        <v>261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65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opLeftCell="A49" workbookViewId="0">
      <selection activeCell="C62" sqref="C62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8" t="str">
        <f>ESF!A1</f>
        <v>Patronato de Explora</v>
      </c>
      <c r="B1" s="112"/>
      <c r="C1" s="112"/>
      <c r="D1" s="86" t="s">
        <v>0</v>
      </c>
      <c r="E1" s="78">
        <f>'Notas a los Edos Financieros'!D1</f>
        <v>2024</v>
      </c>
    </row>
    <row r="2" spans="1:5" ht="11.25" customHeight="1">
      <c r="A2" s="118" t="s">
        <v>442</v>
      </c>
      <c r="B2" s="112"/>
      <c r="C2" s="112"/>
      <c r="D2" s="86" t="s">
        <v>2</v>
      </c>
      <c r="E2" s="78" t="str">
        <f>'Notas a los Edos Financieros'!D2</f>
        <v>Anual</v>
      </c>
    </row>
    <row r="3" spans="1:5" ht="11.25" customHeight="1">
      <c r="A3" s="118" t="str">
        <f>ESF!A3</f>
        <v>Del 01 de Enero al 31 de Diciembre</v>
      </c>
      <c r="B3" s="112"/>
      <c r="C3" s="112"/>
      <c r="D3" s="86" t="s">
        <v>3</v>
      </c>
      <c r="E3" s="78" t="str">
        <f>'Notas a los Edos Financieros'!D3</f>
        <v>Cuenta Pública</v>
      </c>
    </row>
    <row r="4" spans="1:5" ht="11.25" customHeight="1">
      <c r="A4" s="118" t="s">
        <v>4</v>
      </c>
      <c r="B4" s="112"/>
      <c r="C4" s="112"/>
      <c r="D4" s="86"/>
      <c r="E4" s="78"/>
    </row>
    <row r="5" spans="1:5" ht="9.75" customHeight="1">
      <c r="A5" s="80" t="s">
        <v>67</v>
      </c>
      <c r="B5" s="81"/>
      <c r="C5" s="81"/>
      <c r="D5" s="81"/>
      <c r="E5" s="81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1" t="s">
        <v>443</v>
      </c>
      <c r="B7" s="81"/>
      <c r="C7" s="81"/>
      <c r="D7" s="81"/>
      <c r="E7" s="16"/>
    </row>
    <row r="8" spans="1:5" ht="9.75" customHeight="1">
      <c r="A8" s="83" t="s">
        <v>69</v>
      </c>
      <c r="B8" s="83" t="s">
        <v>70</v>
      </c>
      <c r="C8" s="84">
        <v>2024</v>
      </c>
      <c r="D8" s="84">
        <v>2023</v>
      </c>
      <c r="E8" s="16"/>
    </row>
    <row r="9" spans="1:5" ht="9.75" customHeight="1">
      <c r="A9" s="28">
        <v>1111</v>
      </c>
      <c r="B9" s="16" t="s">
        <v>444</v>
      </c>
      <c r="C9" s="29">
        <v>137237.5</v>
      </c>
      <c r="D9" s="100">
        <v>116155.5</v>
      </c>
      <c r="E9" s="16"/>
    </row>
    <row r="10" spans="1:5" ht="9.75" customHeight="1">
      <c r="A10" s="28">
        <v>1112</v>
      </c>
      <c r="B10" s="16" t="s">
        <v>445</v>
      </c>
      <c r="C10" s="29">
        <v>13420564.58</v>
      </c>
      <c r="D10" s="100">
        <v>33037920.77</v>
      </c>
      <c r="E10" s="16"/>
    </row>
    <row r="11" spans="1:5" ht="9.75" customHeight="1">
      <c r="A11" s="28">
        <v>1113</v>
      </c>
      <c r="B11" s="16" t="s">
        <v>446</v>
      </c>
      <c r="C11" s="29">
        <v>0</v>
      </c>
      <c r="D11" s="100">
        <v>0</v>
      </c>
      <c r="E11" s="16"/>
    </row>
    <row r="12" spans="1:5" ht="9.75" customHeight="1">
      <c r="A12" s="28">
        <v>1114</v>
      </c>
      <c r="B12" s="16" t="s">
        <v>266</v>
      </c>
      <c r="C12" s="29">
        <v>0</v>
      </c>
      <c r="D12" s="100">
        <v>0</v>
      </c>
      <c r="E12" s="16"/>
    </row>
    <row r="13" spans="1:5" ht="9.75" customHeight="1">
      <c r="A13" s="28">
        <v>1115</v>
      </c>
      <c r="B13" s="16" t="s">
        <v>267</v>
      </c>
      <c r="C13" s="29">
        <v>0</v>
      </c>
      <c r="D13" s="100">
        <v>0</v>
      </c>
      <c r="E13" s="16"/>
    </row>
    <row r="14" spans="1:5" ht="9.75" customHeight="1">
      <c r="A14" s="28">
        <v>1116</v>
      </c>
      <c r="B14" s="16" t="s">
        <v>447</v>
      </c>
      <c r="C14" s="29">
        <v>0</v>
      </c>
      <c r="D14" s="100">
        <v>0</v>
      </c>
      <c r="E14" s="16"/>
    </row>
    <row r="15" spans="1:5" ht="9.75" customHeight="1">
      <c r="A15" s="28">
        <v>1119</v>
      </c>
      <c r="B15" s="16" t="s">
        <v>448</v>
      </c>
      <c r="C15" s="29">
        <v>0</v>
      </c>
      <c r="D15" s="100">
        <v>0</v>
      </c>
      <c r="E15" s="16"/>
    </row>
    <row r="16" spans="1:5" ht="9.75" customHeight="1">
      <c r="A16" s="30">
        <v>1110</v>
      </c>
      <c r="B16" s="31" t="s">
        <v>449</v>
      </c>
      <c r="C16" s="101">
        <f>SUM(C9:C15)</f>
        <v>13557802.08</v>
      </c>
      <c r="D16" s="101">
        <f>SUM(D9:D15)</f>
        <v>33154076.27</v>
      </c>
      <c r="E16" s="16"/>
    </row>
    <row r="19" spans="1:4" ht="9.75" customHeight="1">
      <c r="A19" s="81" t="s">
        <v>450</v>
      </c>
      <c r="B19" s="81"/>
      <c r="C19" s="81"/>
      <c r="D19" s="81"/>
    </row>
    <row r="20" spans="1:4" ht="9.75" customHeight="1">
      <c r="A20" s="83" t="s">
        <v>69</v>
      </c>
      <c r="B20" s="83" t="s">
        <v>70</v>
      </c>
      <c r="C20" s="84">
        <v>2024</v>
      </c>
      <c r="D20" s="84">
        <v>2023</v>
      </c>
    </row>
    <row r="21" spans="1:4" ht="9.75" customHeight="1">
      <c r="A21" s="30">
        <v>1230</v>
      </c>
      <c r="B21" s="33" t="s">
        <v>316</v>
      </c>
      <c r="C21" s="101">
        <f>SUM(C22:C28)</f>
        <v>123227001.89</v>
      </c>
      <c r="D21" s="101">
        <f>SUM(D22:D28)</f>
        <v>126488894.92</v>
      </c>
    </row>
    <row r="22" spans="1:4" ht="9.75" customHeight="1">
      <c r="A22" s="28">
        <v>1231</v>
      </c>
      <c r="B22" s="16" t="s">
        <v>317</v>
      </c>
      <c r="C22" s="29">
        <v>426412.5</v>
      </c>
      <c r="D22" s="100">
        <v>426412.5</v>
      </c>
    </row>
    <row r="23" spans="1:4" ht="9.75" customHeight="1">
      <c r="A23" s="28">
        <v>1232</v>
      </c>
      <c r="B23" s="16" t="s">
        <v>318</v>
      </c>
      <c r="C23" s="29">
        <v>0</v>
      </c>
      <c r="D23" s="100">
        <v>0</v>
      </c>
    </row>
    <row r="24" spans="1:4" ht="9.75" customHeight="1">
      <c r="A24" s="28">
        <v>1233</v>
      </c>
      <c r="B24" s="16" t="s">
        <v>319</v>
      </c>
      <c r="C24" s="29">
        <v>122614948.56</v>
      </c>
      <c r="D24" s="100">
        <v>122614948.56</v>
      </c>
    </row>
    <row r="25" spans="1:4" ht="9.75" customHeight="1">
      <c r="A25" s="28">
        <v>1234</v>
      </c>
      <c r="B25" s="16" t="s">
        <v>320</v>
      </c>
      <c r="C25" s="29">
        <v>0</v>
      </c>
      <c r="D25" s="100">
        <v>0</v>
      </c>
    </row>
    <row r="26" spans="1:4" ht="9.75" customHeight="1">
      <c r="A26" s="28">
        <v>1235</v>
      </c>
      <c r="B26" s="16" t="s">
        <v>321</v>
      </c>
      <c r="C26" s="29">
        <v>0</v>
      </c>
      <c r="D26" s="100">
        <v>0</v>
      </c>
    </row>
    <row r="27" spans="1:4" ht="9.75" customHeight="1">
      <c r="A27" s="28">
        <v>1236</v>
      </c>
      <c r="B27" s="16" t="s">
        <v>322</v>
      </c>
      <c r="C27" s="29">
        <v>185640.83</v>
      </c>
      <c r="D27" s="100">
        <v>3447533.86</v>
      </c>
    </row>
    <row r="28" spans="1:4" ht="9.75" customHeight="1">
      <c r="A28" s="28">
        <v>1239</v>
      </c>
      <c r="B28" s="16" t="s">
        <v>323</v>
      </c>
      <c r="C28" s="29">
        <v>0</v>
      </c>
      <c r="D28" s="100">
        <v>0</v>
      </c>
    </row>
    <row r="29" spans="1:4" ht="9.75" customHeight="1">
      <c r="A29" s="30">
        <v>1240</v>
      </c>
      <c r="B29" s="33" t="s">
        <v>324</v>
      </c>
      <c r="C29" s="101">
        <f>SUM(C30:C37)</f>
        <v>119178449.33</v>
      </c>
      <c r="D29" s="101">
        <f>SUM(D30:D37)</f>
        <v>103634661.35000001</v>
      </c>
    </row>
    <row r="30" spans="1:4" ht="9.75" customHeight="1">
      <c r="A30" s="28">
        <v>1241</v>
      </c>
      <c r="B30" s="16" t="s">
        <v>325</v>
      </c>
      <c r="C30" s="29">
        <v>3297891.41</v>
      </c>
      <c r="D30" s="100">
        <v>16822540.760000002</v>
      </c>
    </row>
    <row r="31" spans="1:4" ht="9.75" customHeight="1">
      <c r="A31" s="28">
        <v>1242</v>
      </c>
      <c r="B31" s="16" t="s">
        <v>326</v>
      </c>
      <c r="C31" s="29">
        <v>115383589.53</v>
      </c>
      <c r="D31" s="100">
        <v>86067423.640000001</v>
      </c>
    </row>
    <row r="32" spans="1:4" ht="9.75" customHeight="1">
      <c r="A32" s="28">
        <v>1243</v>
      </c>
      <c r="B32" s="16" t="s">
        <v>327</v>
      </c>
      <c r="C32" s="29">
        <v>0</v>
      </c>
      <c r="D32" s="100">
        <v>0</v>
      </c>
    </row>
    <row r="33" spans="1:4" ht="9.75" customHeight="1">
      <c r="A33" s="28">
        <v>1244</v>
      </c>
      <c r="B33" s="16" t="s">
        <v>328</v>
      </c>
      <c r="C33" s="29">
        <v>0</v>
      </c>
      <c r="D33" s="100">
        <v>438725.79</v>
      </c>
    </row>
    <row r="34" spans="1:4" ht="9.75" customHeight="1">
      <c r="A34" s="28">
        <v>1245</v>
      </c>
      <c r="B34" s="16" t="s">
        <v>329</v>
      </c>
      <c r="C34" s="29">
        <v>363251.24</v>
      </c>
      <c r="D34" s="100">
        <v>75369</v>
      </c>
    </row>
    <row r="35" spans="1:4" ht="9.75" customHeight="1">
      <c r="A35" s="28">
        <v>1246</v>
      </c>
      <c r="B35" s="16" t="s">
        <v>330</v>
      </c>
      <c r="C35" s="29">
        <v>133717.15</v>
      </c>
      <c r="D35" s="100">
        <v>230602.16</v>
      </c>
    </row>
    <row r="36" spans="1:4" ht="9.75" customHeight="1">
      <c r="A36" s="28">
        <v>1247</v>
      </c>
      <c r="B36" s="16" t="s">
        <v>331</v>
      </c>
      <c r="C36" s="29">
        <v>0</v>
      </c>
      <c r="D36" s="100">
        <v>0</v>
      </c>
    </row>
    <row r="37" spans="1:4" ht="9.75" customHeight="1">
      <c r="A37" s="28">
        <v>1248</v>
      </c>
      <c r="B37" s="16" t="s">
        <v>332</v>
      </c>
      <c r="C37" s="29">
        <v>0</v>
      </c>
      <c r="D37" s="100">
        <v>0</v>
      </c>
    </row>
    <row r="38" spans="1:4" ht="9.75" customHeight="1">
      <c r="A38" s="30">
        <v>1250</v>
      </c>
      <c r="B38" s="33" t="s">
        <v>338</v>
      </c>
      <c r="C38" s="101">
        <f>SUM(C39:C43)</f>
        <v>4374545.8899999997</v>
      </c>
      <c r="D38" s="101">
        <f>SUM(D39:D43)</f>
        <v>4374545.8899999997</v>
      </c>
    </row>
    <row r="39" spans="1:4" ht="9.75" customHeight="1">
      <c r="A39" s="28">
        <v>1251</v>
      </c>
      <c r="B39" s="16" t="s">
        <v>339</v>
      </c>
      <c r="C39" s="29">
        <v>3419419.48</v>
      </c>
      <c r="D39" s="100">
        <v>3419419.48</v>
      </c>
    </row>
    <row r="40" spans="1:4" ht="9.75" customHeight="1">
      <c r="A40" s="28">
        <v>1252</v>
      </c>
      <c r="B40" s="16" t="s">
        <v>340</v>
      </c>
      <c r="C40" s="29">
        <v>87767.07</v>
      </c>
      <c r="D40" s="100">
        <v>87767.07</v>
      </c>
    </row>
    <row r="41" spans="1:4" ht="9.75" customHeight="1">
      <c r="A41" s="28">
        <v>1253</v>
      </c>
      <c r="B41" s="16" t="s">
        <v>341</v>
      </c>
      <c r="C41" s="29">
        <v>0</v>
      </c>
      <c r="D41" s="100">
        <v>0</v>
      </c>
    </row>
    <row r="42" spans="1:4" ht="9.75" customHeight="1">
      <c r="A42" s="28">
        <v>1254</v>
      </c>
      <c r="B42" s="16" t="s">
        <v>342</v>
      </c>
      <c r="C42" s="29">
        <v>867359.34</v>
      </c>
      <c r="D42" s="100">
        <v>867359.34</v>
      </c>
    </row>
    <row r="43" spans="1:4" ht="9.75" customHeight="1">
      <c r="A43" s="28">
        <v>1259</v>
      </c>
      <c r="B43" s="16" t="s">
        <v>343</v>
      </c>
      <c r="C43" s="29">
        <v>0</v>
      </c>
      <c r="D43" s="100">
        <v>0</v>
      </c>
    </row>
    <row r="44" spans="1:4" ht="9.75" customHeight="1">
      <c r="A44" s="28"/>
      <c r="B44" s="31" t="s">
        <v>451</v>
      </c>
      <c r="C44" s="101">
        <f>+C21+C29+C38</f>
        <v>246779997.10999998</v>
      </c>
      <c r="D44" s="101">
        <f>+D21+D29+D38</f>
        <v>234498102.16</v>
      </c>
    </row>
    <row r="45" spans="1:4" ht="9.75" customHeight="1">
      <c r="A45" s="16"/>
      <c r="B45" s="16"/>
      <c r="C45" s="16"/>
      <c r="D45" s="16"/>
    </row>
    <row r="46" spans="1:4" ht="9.75" customHeight="1">
      <c r="A46" s="81" t="s">
        <v>452</v>
      </c>
      <c r="B46" s="81"/>
      <c r="C46" s="81"/>
      <c r="D46" s="81"/>
    </row>
    <row r="47" spans="1:4" ht="9.75" customHeight="1">
      <c r="A47" s="83" t="s">
        <v>69</v>
      </c>
      <c r="B47" s="83" t="s">
        <v>70</v>
      </c>
      <c r="C47" s="84">
        <v>2024</v>
      </c>
      <c r="D47" s="84">
        <v>2023</v>
      </c>
    </row>
    <row r="48" spans="1:4" ht="11.25" customHeight="1">
      <c r="A48" s="30">
        <v>3210</v>
      </c>
      <c r="B48" s="33" t="s">
        <v>453</v>
      </c>
      <c r="C48" s="32">
        <v>-40451806.619999997</v>
      </c>
      <c r="D48" s="32">
        <v>32390930.359999999</v>
      </c>
    </row>
    <row r="49" spans="1:4" ht="11.25" customHeight="1">
      <c r="A49" s="28"/>
      <c r="B49" s="31" t="s">
        <v>454</v>
      </c>
      <c r="C49" s="32">
        <f>+C50+C62+C90</f>
        <v>27144770.130000003</v>
      </c>
      <c r="D49" s="32">
        <f>+D50+D62+D90</f>
        <v>20405986.259999998</v>
      </c>
    </row>
    <row r="50" spans="1:4" ht="11.25" customHeight="1">
      <c r="A50" s="30">
        <v>5400</v>
      </c>
      <c r="B50" s="33" t="s">
        <v>218</v>
      </c>
      <c r="C50" s="32">
        <v>0</v>
      </c>
      <c r="D50" s="32">
        <v>0</v>
      </c>
    </row>
    <row r="51" spans="1:4" ht="11.25" customHeight="1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220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456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223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232</v>
      </c>
      <c r="C62" s="32">
        <f>+C63</f>
        <v>27144770.130000003</v>
      </c>
      <c r="D62" s="32">
        <f>+D63</f>
        <v>20405986.259999998</v>
      </c>
    </row>
    <row r="63" spans="1:4" ht="11.25" customHeight="1">
      <c r="A63" s="30">
        <v>5510</v>
      </c>
      <c r="B63" s="33" t="s">
        <v>233</v>
      </c>
      <c r="C63" s="32">
        <f>SUM(C64:C71)</f>
        <v>27144770.130000003</v>
      </c>
      <c r="D63" s="32">
        <f>SUM(D64:D71)</f>
        <v>20405986.259999998</v>
      </c>
    </row>
    <row r="64" spans="1:4" ht="11.25" customHeight="1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>
      <c r="A66" s="28">
        <v>5513</v>
      </c>
      <c r="B66" s="16" t="s">
        <v>236</v>
      </c>
      <c r="C66" s="29">
        <v>2728747.55</v>
      </c>
      <c r="D66" s="29">
        <v>2728747.56</v>
      </c>
    </row>
    <row r="67" spans="1:4" ht="11.25" customHeight="1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>
      <c r="A68" s="28">
        <v>5515</v>
      </c>
      <c r="B68" s="16" t="s">
        <v>238</v>
      </c>
      <c r="C68" s="29">
        <v>23945651.23</v>
      </c>
      <c r="D68" s="29">
        <v>17100387.41</v>
      </c>
    </row>
    <row r="69" spans="1:4" ht="11.25" customHeight="1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>
      <c r="A70" s="28">
        <v>5517</v>
      </c>
      <c r="B70" s="16" t="s">
        <v>240</v>
      </c>
      <c r="C70" s="29">
        <v>470371.35</v>
      </c>
      <c r="D70" s="29">
        <v>576851.29</v>
      </c>
    </row>
    <row r="71" spans="1:4" ht="11.25" customHeight="1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242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245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247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251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259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260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261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461</v>
      </c>
      <c r="C93" s="32">
        <v>0</v>
      </c>
      <c r="D93" s="32">
        <v>0</v>
      </c>
    </row>
    <row r="94" spans="1:4" ht="11.25" customHeight="1">
      <c r="A94" s="28">
        <v>2111</v>
      </c>
      <c r="B94" s="16" t="s">
        <v>462</v>
      </c>
      <c r="C94" s="29">
        <v>0</v>
      </c>
      <c r="D94" s="29">
        <v>0</v>
      </c>
    </row>
    <row r="95" spans="1:4" ht="11.25" customHeight="1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>
      <c r="A96" s="28">
        <v>2112</v>
      </c>
      <c r="B96" s="16" t="s">
        <v>464</v>
      </c>
      <c r="C96" s="29">
        <v>0</v>
      </c>
      <c r="D96" s="29">
        <v>0</v>
      </c>
    </row>
    <row r="97" spans="1:4" ht="11.25" customHeight="1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301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>
      <c r="A101" s="28"/>
      <c r="B101" s="31" t="s">
        <v>467</v>
      </c>
      <c r="C101" s="32">
        <v>0</v>
      </c>
      <c r="D101" s="32">
        <v>0</v>
      </c>
    </row>
    <row r="102" spans="1:4" ht="9.75" customHeight="1">
      <c r="A102" s="30">
        <v>4300</v>
      </c>
      <c r="B102" s="31" t="s">
        <v>132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133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136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142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143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144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144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468</v>
      </c>
      <c r="C124" s="32">
        <v>0</v>
      </c>
      <c r="D124" s="32">
        <v>0</v>
      </c>
    </row>
    <row r="125" spans="1:4" ht="11.25" customHeight="1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301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>
      <c r="A136" s="28"/>
      <c r="B136" s="36" t="s">
        <v>478</v>
      </c>
      <c r="C136" s="32">
        <f>C48+C49-C101</f>
        <v>-13307036.489999995</v>
      </c>
      <c r="D136" s="32">
        <f>D48+D49-D101</f>
        <v>52796916.619999997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65</v>
      </c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09" t="str">
        <f>ESF!A1</f>
        <v>Patronato de Explora</v>
      </c>
      <c r="B1" s="110"/>
      <c r="C1" s="119"/>
    </row>
    <row r="2" spans="1:3" ht="11.25" customHeight="1">
      <c r="A2" s="111" t="s">
        <v>479</v>
      </c>
      <c r="B2" s="112"/>
      <c r="C2" s="120"/>
    </row>
    <row r="3" spans="1:3" ht="11.25" customHeight="1">
      <c r="A3" s="111" t="str">
        <f>ESF!A3</f>
        <v>Del 01 de Enero al 31 de Diciembre</v>
      </c>
      <c r="B3" s="112"/>
      <c r="C3" s="120"/>
    </row>
    <row r="4" spans="1:3" ht="9.75" customHeight="1">
      <c r="A4" s="115" t="s">
        <v>480</v>
      </c>
      <c r="B4" s="116"/>
      <c r="C4" s="121"/>
    </row>
    <row r="5" spans="1:3" ht="9.75" customHeight="1">
      <c r="A5" s="122" t="s">
        <v>481</v>
      </c>
      <c r="B5" s="123"/>
      <c r="C5" s="37">
        <v>2024</v>
      </c>
    </row>
    <row r="6" spans="1:3" ht="9.75" customHeight="1">
      <c r="A6" s="38" t="s">
        <v>482</v>
      </c>
      <c r="B6" s="38"/>
      <c r="C6" s="102">
        <v>51376160.409999996</v>
      </c>
    </row>
    <row r="7" spans="1:3" ht="7.5" customHeight="1">
      <c r="A7" s="1"/>
      <c r="B7" s="40"/>
      <c r="C7" s="103"/>
    </row>
    <row r="8" spans="1:3" ht="9.75" customHeight="1">
      <c r="A8" s="89" t="s">
        <v>483</v>
      </c>
      <c r="B8" s="89"/>
      <c r="C8" s="104">
        <f>SUM(C9:C14)</f>
        <v>0</v>
      </c>
    </row>
    <row r="9" spans="1:3" ht="9.75" customHeight="1">
      <c r="A9" s="90" t="s">
        <v>484</v>
      </c>
      <c r="B9" s="42" t="s">
        <v>133</v>
      </c>
      <c r="C9" s="105">
        <v>0</v>
      </c>
    </row>
    <row r="10" spans="1:3" ht="9.75" customHeight="1">
      <c r="A10" s="91" t="s">
        <v>485</v>
      </c>
      <c r="B10" s="43" t="s">
        <v>486</v>
      </c>
      <c r="C10" s="105">
        <v>0</v>
      </c>
    </row>
    <row r="11" spans="1:3" ht="9.75" customHeight="1">
      <c r="A11" s="91" t="s">
        <v>487</v>
      </c>
      <c r="B11" s="43" t="s">
        <v>142</v>
      </c>
      <c r="C11" s="105">
        <v>0</v>
      </c>
    </row>
    <row r="12" spans="1:3" ht="9.75" customHeight="1">
      <c r="A12" s="91" t="s">
        <v>488</v>
      </c>
      <c r="B12" s="43" t="s">
        <v>143</v>
      </c>
      <c r="C12" s="105">
        <v>0</v>
      </c>
    </row>
    <row r="13" spans="1:3" ht="9.75" customHeight="1">
      <c r="A13" s="91" t="s">
        <v>489</v>
      </c>
      <c r="B13" s="43" t="s">
        <v>144</v>
      </c>
      <c r="C13" s="105">
        <v>0</v>
      </c>
    </row>
    <row r="14" spans="1:3" ht="9.75" customHeight="1">
      <c r="A14" s="92" t="s">
        <v>490</v>
      </c>
      <c r="B14" s="44" t="s">
        <v>491</v>
      </c>
      <c r="C14" s="105">
        <v>0</v>
      </c>
    </row>
    <row r="15" spans="1:3" ht="7.5" customHeight="1">
      <c r="A15" s="1"/>
      <c r="B15" s="45"/>
      <c r="C15" s="106"/>
    </row>
    <row r="16" spans="1:3" ht="9.75" customHeight="1">
      <c r="A16" s="89" t="s">
        <v>492</v>
      </c>
      <c r="B16" s="40"/>
      <c r="C16" s="104">
        <f>SUM(C17:C19)</f>
        <v>0</v>
      </c>
    </row>
    <row r="17" spans="1:3" ht="9.75" customHeight="1">
      <c r="A17" s="93">
        <v>3.1</v>
      </c>
      <c r="B17" s="43" t="s">
        <v>493</v>
      </c>
      <c r="C17" s="105">
        <v>0</v>
      </c>
    </row>
    <row r="18" spans="1:3" ht="9.75" customHeight="1">
      <c r="A18" s="94">
        <v>3.2</v>
      </c>
      <c r="B18" s="43" t="s">
        <v>494</v>
      </c>
      <c r="C18" s="105">
        <v>0</v>
      </c>
    </row>
    <row r="19" spans="1:3" ht="9.75" customHeight="1">
      <c r="A19" s="94">
        <v>3.3</v>
      </c>
      <c r="B19" s="44" t="s">
        <v>495</v>
      </c>
      <c r="C19" s="107">
        <v>0</v>
      </c>
    </row>
    <row r="20" spans="1:3" ht="7.5" customHeight="1">
      <c r="A20" s="1"/>
      <c r="B20" s="44"/>
      <c r="C20" s="108"/>
    </row>
    <row r="21" spans="1:3" ht="9.75" customHeight="1">
      <c r="A21" s="46" t="s">
        <v>496</v>
      </c>
      <c r="B21" s="46"/>
      <c r="C21" s="102">
        <f>+C6+C8-C16</f>
        <v>51376160.409999996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C8" sqref="C8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4" t="str">
        <f>ESF!A1</f>
        <v>Patronato de Explora</v>
      </c>
      <c r="B1" s="110"/>
      <c r="C1" s="119"/>
    </row>
    <row r="2" spans="1:3" ht="11.25" customHeight="1">
      <c r="A2" s="125" t="s">
        <v>497</v>
      </c>
      <c r="B2" s="112"/>
      <c r="C2" s="120"/>
    </row>
    <row r="3" spans="1:3" ht="11.25" customHeight="1">
      <c r="A3" s="125" t="str">
        <f>ESF!A3</f>
        <v>Del 01 de Enero al 31 de Diciembre</v>
      </c>
      <c r="B3" s="112"/>
      <c r="C3" s="120"/>
    </row>
    <row r="4" spans="1:3" ht="9.75" customHeight="1">
      <c r="A4" s="115" t="s">
        <v>480</v>
      </c>
      <c r="B4" s="116"/>
      <c r="C4" s="121"/>
    </row>
    <row r="5" spans="1:3" ht="11.25" customHeight="1">
      <c r="A5" s="122" t="s">
        <v>481</v>
      </c>
      <c r="B5" s="123"/>
      <c r="C5" s="37">
        <v>2024</v>
      </c>
    </row>
    <row r="6" spans="1:3" ht="9.75" customHeight="1">
      <c r="A6" s="47" t="s">
        <v>498</v>
      </c>
      <c r="B6" s="38"/>
      <c r="C6" s="48">
        <v>100501345.27</v>
      </c>
    </row>
    <row r="7" spans="1:3" ht="7.5" customHeight="1">
      <c r="A7" s="49"/>
      <c r="B7" s="40"/>
      <c r="C7" s="50"/>
    </row>
    <row r="8" spans="1:3" ht="9.75" customHeight="1">
      <c r="A8" s="89" t="s">
        <v>499</v>
      </c>
      <c r="B8" s="51"/>
      <c r="C8" s="41">
        <f>SUM(C9:C29)</f>
        <v>35818148.36999999</v>
      </c>
    </row>
    <row r="9" spans="1:3" ht="9.75" customHeight="1">
      <c r="A9" s="95">
        <v>2.1</v>
      </c>
      <c r="B9" s="52" t="s">
        <v>163</v>
      </c>
      <c r="C9" s="53">
        <v>0</v>
      </c>
    </row>
    <row r="10" spans="1:3" ht="9.75" customHeight="1">
      <c r="A10" s="95">
        <v>2.2000000000000002</v>
      </c>
      <c r="B10" s="52" t="s">
        <v>160</v>
      </c>
      <c r="C10" s="53">
        <v>0</v>
      </c>
    </row>
    <row r="11" spans="1:3" ht="9.75" customHeight="1">
      <c r="A11" s="96">
        <v>2.2999999999999998</v>
      </c>
      <c r="B11" s="54" t="s">
        <v>325</v>
      </c>
      <c r="C11" s="53">
        <v>362890.91</v>
      </c>
    </row>
    <row r="12" spans="1:3" ht="9.75" customHeight="1">
      <c r="A12" s="96">
        <v>2.4</v>
      </c>
      <c r="B12" s="54" t="s">
        <v>326</v>
      </c>
      <c r="C12" s="53">
        <v>34555726.299999997</v>
      </c>
    </row>
    <row r="13" spans="1:3" ht="9.75" customHeight="1">
      <c r="A13" s="96">
        <v>2.5</v>
      </c>
      <c r="B13" s="54" t="s">
        <v>327</v>
      </c>
      <c r="C13" s="53">
        <v>0</v>
      </c>
    </row>
    <row r="14" spans="1:3" ht="9.75" customHeight="1">
      <c r="A14" s="96">
        <v>2.6</v>
      </c>
      <c r="B14" s="54" t="s">
        <v>328</v>
      </c>
      <c r="C14" s="53">
        <v>0</v>
      </c>
    </row>
    <row r="15" spans="1:3" ht="9.75" customHeight="1">
      <c r="A15" s="96">
        <v>2.7</v>
      </c>
      <c r="B15" s="54" t="s">
        <v>329</v>
      </c>
      <c r="C15" s="53">
        <v>0</v>
      </c>
    </row>
    <row r="16" spans="1:3" ht="9.75" customHeight="1">
      <c r="A16" s="96">
        <v>2.8</v>
      </c>
      <c r="B16" s="54" t="s">
        <v>330</v>
      </c>
      <c r="C16" s="53">
        <v>0</v>
      </c>
    </row>
    <row r="17" spans="1:3" ht="9.75" customHeight="1">
      <c r="A17" s="96">
        <v>2.9</v>
      </c>
      <c r="B17" s="54" t="s">
        <v>332</v>
      </c>
      <c r="C17" s="53">
        <v>0</v>
      </c>
    </row>
    <row r="18" spans="1:3" ht="9.75" customHeight="1">
      <c r="A18" s="96" t="s">
        <v>500</v>
      </c>
      <c r="B18" s="54" t="s">
        <v>501</v>
      </c>
      <c r="C18" s="53">
        <v>0</v>
      </c>
    </row>
    <row r="19" spans="1:3" ht="9.75" customHeight="1">
      <c r="A19" s="96" t="s">
        <v>502</v>
      </c>
      <c r="B19" s="54" t="s">
        <v>338</v>
      </c>
      <c r="C19" s="53">
        <v>0</v>
      </c>
    </row>
    <row r="20" spans="1:3" ht="9.75" customHeight="1">
      <c r="A20" s="96" t="s">
        <v>503</v>
      </c>
      <c r="B20" s="54" t="s">
        <v>504</v>
      </c>
      <c r="C20" s="53">
        <v>0</v>
      </c>
    </row>
    <row r="21" spans="1:3" ht="9.75" customHeight="1">
      <c r="A21" s="96" t="s">
        <v>505</v>
      </c>
      <c r="B21" s="54" t="s">
        <v>506</v>
      </c>
      <c r="C21" s="53">
        <v>899531.16</v>
      </c>
    </row>
    <row r="22" spans="1:3" ht="9.75" customHeight="1">
      <c r="A22" s="96" t="s">
        <v>507</v>
      </c>
      <c r="B22" s="54" t="s">
        <v>508</v>
      </c>
      <c r="C22" s="53">
        <v>0</v>
      </c>
    </row>
    <row r="23" spans="1:3" ht="9.75" customHeight="1">
      <c r="A23" s="96" t="s">
        <v>509</v>
      </c>
      <c r="B23" s="54" t="s">
        <v>510</v>
      </c>
      <c r="C23" s="53">
        <v>0</v>
      </c>
    </row>
    <row r="24" spans="1:3" ht="9.75" customHeight="1">
      <c r="A24" s="96" t="s">
        <v>511</v>
      </c>
      <c r="B24" s="54" t="s">
        <v>512</v>
      </c>
      <c r="C24" s="53">
        <v>0</v>
      </c>
    </row>
    <row r="25" spans="1:3" ht="9.75" customHeight="1">
      <c r="A25" s="96" t="s">
        <v>513</v>
      </c>
      <c r="B25" s="54" t="s">
        <v>514</v>
      </c>
      <c r="C25" s="53">
        <v>0</v>
      </c>
    </row>
    <row r="26" spans="1:3" ht="9.75" customHeight="1">
      <c r="A26" s="96" t="s">
        <v>515</v>
      </c>
      <c r="B26" s="54" t="s">
        <v>516</v>
      </c>
      <c r="C26" s="53">
        <v>0</v>
      </c>
    </row>
    <row r="27" spans="1:3" ht="9.75" customHeight="1">
      <c r="A27" s="96" t="s">
        <v>517</v>
      </c>
      <c r="B27" s="54" t="s">
        <v>518</v>
      </c>
      <c r="C27" s="53">
        <v>0</v>
      </c>
    </row>
    <row r="28" spans="1:3" ht="9.75" customHeight="1">
      <c r="A28" s="96" t="s">
        <v>519</v>
      </c>
      <c r="B28" s="54" t="s">
        <v>520</v>
      </c>
      <c r="C28" s="53">
        <v>0</v>
      </c>
    </row>
    <row r="29" spans="1:3" ht="9.75" customHeight="1">
      <c r="A29" s="96" t="s">
        <v>521</v>
      </c>
      <c r="B29" s="52" t="s">
        <v>522</v>
      </c>
      <c r="C29" s="53">
        <v>0</v>
      </c>
    </row>
    <row r="30" spans="1:3" ht="7.5" customHeight="1">
      <c r="A30" s="49"/>
      <c r="B30" s="55"/>
      <c r="C30" s="56"/>
    </row>
    <row r="31" spans="1:3" ht="9.75" customHeight="1">
      <c r="A31" s="97" t="s">
        <v>523</v>
      </c>
      <c r="B31" s="57"/>
      <c r="C31" s="58">
        <f>SUM(C32:C38)</f>
        <v>27144770.129999999</v>
      </c>
    </row>
    <row r="32" spans="1:3" ht="9.75" customHeight="1">
      <c r="A32" s="96" t="s">
        <v>524</v>
      </c>
      <c r="B32" s="54" t="s">
        <v>233</v>
      </c>
      <c r="C32" s="53">
        <v>27144770.129999999</v>
      </c>
    </row>
    <row r="33" spans="1:3" ht="9.75" customHeight="1">
      <c r="A33" s="96" t="s">
        <v>525</v>
      </c>
      <c r="B33" s="54" t="s">
        <v>242</v>
      </c>
      <c r="C33" s="53">
        <v>0</v>
      </c>
    </row>
    <row r="34" spans="1:3" ht="9.75" customHeight="1">
      <c r="A34" s="96" t="s">
        <v>526</v>
      </c>
      <c r="B34" s="54" t="s">
        <v>245</v>
      </c>
      <c r="C34" s="53">
        <v>0</v>
      </c>
    </row>
    <row r="35" spans="1:3" ht="9.75" customHeight="1">
      <c r="A35" s="96" t="s">
        <v>527</v>
      </c>
      <c r="B35" s="54" t="s">
        <v>251</v>
      </c>
      <c r="C35" s="53">
        <v>0</v>
      </c>
    </row>
    <row r="36" spans="1:3" ht="9.75" customHeight="1">
      <c r="A36" s="96" t="s">
        <v>528</v>
      </c>
      <c r="B36" s="54" t="s">
        <v>261</v>
      </c>
      <c r="C36" s="53">
        <v>0</v>
      </c>
    </row>
    <row r="37" spans="1:3" ht="9.75" customHeight="1">
      <c r="A37" s="96" t="s">
        <v>529</v>
      </c>
      <c r="B37" s="54" t="s">
        <v>530</v>
      </c>
      <c r="C37" s="53">
        <v>0</v>
      </c>
    </row>
    <row r="38" spans="1:3" ht="9.75" customHeight="1">
      <c r="A38" s="96" t="s">
        <v>531</v>
      </c>
      <c r="B38" s="52" t="s">
        <v>532</v>
      </c>
      <c r="C38" s="59">
        <v>0</v>
      </c>
    </row>
    <row r="39" spans="1:3" ht="7.5" customHeight="1">
      <c r="A39" s="49"/>
      <c r="B39" s="60"/>
      <c r="C39" s="61"/>
    </row>
    <row r="40" spans="1:3" ht="9.75" customHeight="1">
      <c r="A40" s="62" t="s">
        <v>533</v>
      </c>
      <c r="B40" s="38"/>
      <c r="C40" s="39">
        <f>C6-C8+C31</f>
        <v>91827967.030000001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C41" sqref="C4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18" t="str">
        <f>'Notas a los Edos Financieros'!A1</f>
        <v>Patronato de Explora</v>
      </c>
      <c r="B1" s="112"/>
      <c r="C1" s="112"/>
      <c r="D1" s="112"/>
      <c r="E1" s="112"/>
      <c r="F1" s="112"/>
      <c r="G1" s="86" t="s">
        <v>0</v>
      </c>
      <c r="H1" s="78">
        <f>'Notas a los Edos Financieros'!D1</f>
        <v>2024</v>
      </c>
      <c r="I1" s="16"/>
      <c r="J1" s="16"/>
    </row>
    <row r="2" spans="1:10" ht="11.25" customHeight="1">
      <c r="A2" s="118" t="s">
        <v>534</v>
      </c>
      <c r="B2" s="112"/>
      <c r="C2" s="112"/>
      <c r="D2" s="112"/>
      <c r="E2" s="112"/>
      <c r="F2" s="112"/>
      <c r="G2" s="86" t="s">
        <v>2</v>
      </c>
      <c r="H2" s="78" t="str">
        <f>'Notas a los Edos Financieros'!D2</f>
        <v>Anual</v>
      </c>
      <c r="I2" s="16"/>
      <c r="J2" s="16"/>
    </row>
    <row r="3" spans="1:10" ht="11.25" customHeight="1">
      <c r="A3" s="118" t="str">
        <f>'Notas a los Edos Financieros'!A3</f>
        <v>Del 01 de Enero al 31 de Diciembre</v>
      </c>
      <c r="B3" s="112"/>
      <c r="C3" s="112"/>
      <c r="D3" s="112"/>
      <c r="E3" s="112"/>
      <c r="F3" s="112"/>
      <c r="G3" s="86" t="s">
        <v>3</v>
      </c>
      <c r="H3" s="78" t="str">
        <f>'Notas a los Edos Financieros'!D3</f>
        <v>Cuenta Pública</v>
      </c>
      <c r="I3" s="16"/>
      <c r="J3" s="16"/>
    </row>
    <row r="4" spans="1:10" ht="11.25" customHeight="1">
      <c r="A4" s="118" t="s">
        <v>4</v>
      </c>
      <c r="B4" s="112"/>
      <c r="C4" s="112"/>
      <c r="D4" s="112"/>
      <c r="E4" s="112"/>
      <c r="F4" s="112"/>
      <c r="G4" s="86"/>
      <c r="H4" s="78"/>
      <c r="I4" s="16"/>
      <c r="J4" s="16"/>
    </row>
    <row r="5" spans="1:10" ht="9.75" customHeight="1">
      <c r="A5" s="80" t="s">
        <v>67</v>
      </c>
      <c r="B5" s="81"/>
      <c r="C5" s="81"/>
      <c r="D5" s="81"/>
      <c r="E5" s="81"/>
      <c r="F5" s="81"/>
      <c r="G5" s="81"/>
      <c r="H5" s="81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8" t="s">
        <v>69</v>
      </c>
      <c r="B8" s="98" t="s">
        <v>481</v>
      </c>
      <c r="C8" s="99" t="s">
        <v>535</v>
      </c>
      <c r="D8" s="99" t="s">
        <v>536</v>
      </c>
      <c r="E8" s="99" t="s">
        <v>537</v>
      </c>
      <c r="F8" s="99" t="s">
        <v>538</v>
      </c>
      <c r="G8" s="99" t="s">
        <v>539</v>
      </c>
      <c r="H8" s="99" t="s">
        <v>540</v>
      </c>
      <c r="I8" s="99" t="s">
        <v>541</v>
      </c>
      <c r="J8" s="99" t="s">
        <v>542</v>
      </c>
    </row>
    <row r="9" spans="1:10" ht="9.75" customHeight="1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26" t="s">
        <v>570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3" t="s">
        <v>481</v>
      </c>
      <c r="C40" s="64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5" t="s">
        <v>571</v>
      </c>
      <c r="C41" s="66">
        <v>62151428.400000006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5" t="s">
        <v>572</v>
      </c>
      <c r="C42" s="66">
        <v>62151428.400000006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65" t="s">
        <v>573</v>
      </c>
      <c r="C43" s="66">
        <v>15553595.16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65" t="s">
        <v>574</v>
      </c>
      <c r="C44" s="66">
        <v>62633747.660000004</v>
      </c>
      <c r="D44" s="16"/>
      <c r="E44" s="16"/>
      <c r="F44" s="16"/>
      <c r="G44" s="16"/>
      <c r="H44" s="16"/>
      <c r="I44" s="16"/>
      <c r="J44" s="16"/>
    </row>
    <row r="45" spans="1:10" ht="9.75" customHeight="1">
      <c r="A45" s="16">
        <v>8150</v>
      </c>
      <c r="B45" s="67" t="s">
        <v>575</v>
      </c>
      <c r="C45" s="68">
        <v>64339409.439999998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26" t="s">
        <v>576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3" t="s">
        <v>481</v>
      </c>
      <c r="C49" s="64">
        <v>2024</v>
      </c>
    </row>
    <row r="50" spans="1:3" ht="9.75" customHeight="1">
      <c r="A50" s="16">
        <v>8210</v>
      </c>
      <c r="B50" s="65" t="s">
        <v>577</v>
      </c>
      <c r="C50" s="66">
        <v>62151428.400000006</v>
      </c>
    </row>
    <row r="51" spans="1:3" ht="9.75" customHeight="1">
      <c r="A51" s="16">
        <v>8220</v>
      </c>
      <c r="B51" s="65" t="s">
        <v>578</v>
      </c>
      <c r="C51" s="66">
        <v>62151428.400000006</v>
      </c>
    </row>
    <row r="52" spans="1:3" ht="9.75" customHeight="1">
      <c r="A52" s="16">
        <v>8230</v>
      </c>
      <c r="B52" s="65" t="s">
        <v>579</v>
      </c>
      <c r="C52" s="66">
        <v>15553595.16</v>
      </c>
    </row>
    <row r="53" spans="1:3" ht="9.75" customHeight="1">
      <c r="A53" s="16">
        <v>8240</v>
      </c>
      <c r="B53" s="65" t="s">
        <v>580</v>
      </c>
      <c r="C53" s="69">
        <v>23123733.410000011</v>
      </c>
    </row>
    <row r="54" spans="1:3" ht="9.75" customHeight="1">
      <c r="A54" s="16">
        <v>8250</v>
      </c>
      <c r="B54" s="65" t="s">
        <v>581</v>
      </c>
      <c r="C54" s="69">
        <v>23123733.410000011</v>
      </c>
    </row>
    <row r="55" spans="1:3" ht="9.75" customHeight="1">
      <c r="A55" s="16">
        <v>8260</v>
      </c>
      <c r="B55" s="65" t="s">
        <v>582</v>
      </c>
      <c r="C55" s="69">
        <v>23123733.410000011</v>
      </c>
    </row>
    <row r="56" spans="1:3" ht="9.75" customHeight="1">
      <c r="A56" s="16">
        <v>8270</v>
      </c>
      <c r="B56" s="67" t="s">
        <v>583</v>
      </c>
      <c r="C56" s="70">
        <v>23477714.050000012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65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0c865bf4-0f22-4e4d-b041-7b0c1657e5a8"/>
    <ds:schemaRef ds:uri="http://schemas.microsoft.com/office/infopath/2007/PartnerControls"/>
    <ds:schemaRef ds:uri="http://purl.org/dc/elements/1.1/"/>
    <ds:schemaRef ds:uri="http://www.w3.org/XML/1998/namespace"/>
    <ds:schemaRef ds:uri="6aa8a68a-ab09-4ac8-a697-fdce915bc567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VHP</vt:lpstr>
      <vt:lpstr>ACT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Contador</cp:lastModifiedBy>
  <cp:revision/>
  <dcterms:created xsi:type="dcterms:W3CDTF">2024-04-09T21:57:28Z</dcterms:created>
  <dcterms:modified xsi:type="dcterms:W3CDTF">2025-02-13T18:05:22Z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